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Fundamentals 5e\Problems and Solutions\"/>
    </mc:Choice>
  </mc:AlternateContent>
  <bookViews>
    <workbookView xWindow="360" yWindow="12" windowWidth="11340" windowHeight="6540"/>
  </bookViews>
  <sheets>
    <sheet name="Pblm2.1" sheetId="8" r:id="rId1"/>
    <sheet name="Pblm2.2" sheetId="6" r:id="rId2"/>
    <sheet name="Pblm2.3" sheetId="10" r:id="rId3"/>
    <sheet name="Pblm2.4" sheetId="7" r:id="rId4"/>
    <sheet name="Pblm2.5" sheetId="18" r:id="rId5"/>
    <sheet name="Pblm2.6" sheetId="24" r:id="rId6"/>
    <sheet name="Pblm2.7" sheetId="9" r:id="rId7"/>
    <sheet name="Pblm2.8" sheetId="17" r:id="rId8"/>
    <sheet name="Pblm2.9" sheetId="11" r:id="rId9"/>
    <sheet name="Pblm2.10" sheetId="20" r:id="rId10"/>
    <sheet name="Pblm2.11" sheetId="22" r:id="rId11"/>
    <sheet name="Pblm2.12" sheetId="21" r:id="rId12"/>
    <sheet name="Pblm2.13" sheetId="16" r:id="rId13"/>
  </sheets>
  <calcPr calcId="152511" concurrentCalc="0"/>
</workbook>
</file>

<file path=xl/calcChain.xml><?xml version="1.0" encoding="utf-8"?>
<calcChain xmlns="http://schemas.openxmlformats.org/spreadsheetml/2006/main">
  <c r="D13" i="7" l="1"/>
  <c r="D14" i="8"/>
  <c r="D11" i="8"/>
  <c r="D20" i="18"/>
  <c r="D16" i="18"/>
  <c r="D24" i="18"/>
  <c r="D28" i="20"/>
  <c r="D22" i="20"/>
  <c r="J20" i="21"/>
  <c r="J19" i="21"/>
  <c r="J18" i="21"/>
  <c r="H20" i="21"/>
  <c r="H19" i="21"/>
  <c r="H18" i="21"/>
  <c r="D20" i="16"/>
  <c r="D26" i="16"/>
  <c r="D27" i="16"/>
  <c r="D28" i="16"/>
  <c r="D17" i="11"/>
  <c r="D13" i="11"/>
  <c r="F23" i="22"/>
  <c r="F21" i="22"/>
  <c r="F19" i="22"/>
  <c r="D14" i="9"/>
  <c r="D12" i="10"/>
  <c r="D15" i="10"/>
  <c r="F13" i="7"/>
  <c r="D12" i="6"/>
  <c r="D17" i="17"/>
  <c r="D14" i="17"/>
  <c r="D13" i="24"/>
  <c r="D30" i="16"/>
  <c r="D31" i="16"/>
  <c r="D33" i="16"/>
  <c r="D36" i="16"/>
</calcChain>
</file>

<file path=xl/sharedStrings.xml><?xml version="1.0" encoding="utf-8"?>
<sst xmlns="http://schemas.openxmlformats.org/spreadsheetml/2006/main" count="175" uniqueCount="145">
  <si>
    <t>Assumptions</t>
  </si>
  <si>
    <t>Values</t>
  </si>
  <si>
    <t>Spot rate on Mexican peso (pesos/US$)</t>
  </si>
  <si>
    <t>What is the cost in US$?</t>
  </si>
  <si>
    <t>Calculation of Percentage Change in Value</t>
  </si>
  <si>
    <t>Initial exchange rate (peso/$)</t>
  </si>
  <si>
    <t>Percentage change in peso value</t>
  </si>
  <si>
    <t xml:space="preserve">     (beginning rate - ending rate) / (ending rate)</t>
  </si>
  <si>
    <t xml:space="preserve">   (dollar price of an ounce / pound price of an ounce)</t>
  </si>
  <si>
    <t xml:space="preserve">   (the peso amount divided by the spot exchange rate)</t>
  </si>
  <si>
    <t>What is the dollar price after all exchanges and fees?</t>
  </si>
  <si>
    <t>Jordanian import duty on EU products</t>
  </si>
  <si>
    <t>Jordanian resale fees</t>
  </si>
  <si>
    <t>Total cost, Jordanian dinar (JD)</t>
  </si>
  <si>
    <t>Purchase price, converted to Jordanian dinar (JD)</t>
  </si>
  <si>
    <t>Resale fee in Jordan</t>
  </si>
  <si>
    <t>Gold Standard</t>
  </si>
  <si>
    <t>Price of an ounce of gold in US dollars ($/oz)</t>
  </si>
  <si>
    <t>Price of an ounce of gold in British pounds (₤/oz)</t>
  </si>
  <si>
    <t>What If</t>
  </si>
  <si>
    <t>Price of an ounce of gold in French francs (FF/oz)</t>
  </si>
  <si>
    <t>Spot transactions are settled in two business days, so in this case, Wednesday.</t>
  </si>
  <si>
    <t>Resale price to Saudi Arabian, in JD</t>
    <phoneticPr fontId="7" type="noConversion"/>
  </si>
  <si>
    <t>Price paid in Iraqi dinar, converting JD to SRI</t>
    <phoneticPr fontId="7" type="noConversion"/>
  </si>
  <si>
    <t xml:space="preserve">   Additional fees due on importation</t>
  </si>
  <si>
    <t>What is the implied $/₤ exchange rate?</t>
  </si>
  <si>
    <t>What is the implied French franc/US dollar exchange rate?</t>
  </si>
  <si>
    <t xml:space="preserve">   (French franc price of an ounce / US dollar price of an ounce)</t>
  </si>
  <si>
    <t xml:space="preserve">  …. Or if expressed as $/FF</t>
  </si>
  <si>
    <t>Hong Kong dollar peg to the US dollar, HK$/$</t>
  </si>
  <si>
    <t>Original HK$/Yuan cross rate</t>
  </si>
  <si>
    <t>New HK$/Yuan cross rate</t>
  </si>
  <si>
    <t xml:space="preserve">      HK$/Yuan = (HK$/$) x ($/Yuan)</t>
  </si>
  <si>
    <t>As a result of the revaluation of the Chinese yuan, the Hong Kong dollar has fallen in value against the Chinese yuan.</t>
  </si>
  <si>
    <t>Original Chinese yuan peg to the dollar, yuan/$</t>
  </si>
  <si>
    <t>Revalued Chinese yuan to the dollar, yuan/$</t>
  </si>
  <si>
    <t>Original spot rate, Japanese yen/British pound</t>
  </si>
  <si>
    <t>Export price of Toyota Tunda truck, Japanese yen</t>
  </si>
  <si>
    <t>Original Import Price in British pounds</t>
  </si>
  <si>
    <t>New Import Price in British pounds</t>
  </si>
  <si>
    <t>Percentage change in the price of the imported truck</t>
  </si>
  <si>
    <t>Because the price of the truck itself did not change, the percentage change in the import price as expressed in British pounds is the same percentage change in the value of the Japanese yen against the British pound itself.</t>
  </si>
  <si>
    <t>Implied original spot rate, Indian rupees per Brazilian reais</t>
  </si>
  <si>
    <t>Assuming that Ranbaxy wishes to preserve the Brazilian reais price for competitiveness, the same Brazilian reais price must be converted back into Indian rupees with the new spot exchange rate in rupees per reais:</t>
  </si>
  <si>
    <t>Recalcualted Indian rupee price of product</t>
  </si>
  <si>
    <t>Because the Indian rupee depreciated in value against the Brazilian reais, the implied Indian rupee price is actually HIGHER than it was the previous year. This means that Ranbaxy would keep the same Brazilian reais price and either enjoy a much larger profit margin in Indian rupees, or potentially keep the Indian rupee price the same as the previous year and actually reduce the Brazilian reais price.</t>
  </si>
  <si>
    <t>Spot Rate</t>
  </si>
  <si>
    <t xml:space="preserve">Date of Spot Rate </t>
  </si>
  <si>
    <t>British pound</t>
  </si>
  <si>
    <t>Euro</t>
  </si>
  <si>
    <t>Round trip RailEurope train fare</t>
  </si>
  <si>
    <t>train fare</t>
  </si>
  <si>
    <t>Continental</t>
  </si>
  <si>
    <t>In an attempt to be neutral or impartial in its currency of pricing, the Chunnel has actually introduced a degree of currency risk to all customers either British or Continental, as neither group counts the U.S. dollar as its home or domestic currency. The day-to-day fluctuations in the dollar against the pound and the euro may seem relatively small over a three day period, but over several weeks or months in recent years, the changes could have been significant in the eyes of potential customers.</t>
  </si>
  <si>
    <t>Initial exchange rate, post official revaluation (Yuan/$)</t>
  </si>
  <si>
    <t>Revalued exchange rate (Yuan/$)</t>
  </si>
  <si>
    <t>Saigon Airport Exchange Bureau rate (dong/$)</t>
  </si>
  <si>
    <t>Vietnamese bank rate (dong/$)</t>
  </si>
  <si>
    <t xml:space="preserve">     Airport comission (%)</t>
  </si>
  <si>
    <t xml:space="preserve">     Bank commission (%)</t>
  </si>
  <si>
    <t>Hotel Exchange Bureau rate (dong/$)</t>
  </si>
  <si>
    <t xml:space="preserve">     Hotel comission (%)</t>
  </si>
  <si>
    <t>Assuming an intial cash amount for exchange to dong of:</t>
  </si>
  <si>
    <t>dong proceeds</t>
  </si>
  <si>
    <t>Vietnamese</t>
  </si>
  <si>
    <t>The combined exchange rate and commission offered in the commercial banks in Vietnam is the better rate. In the case of the Hotel Exchange Bureau rate, although its exchange rate is slightly weaker than the airport, its lower comission makes it preferable over the combined airport rate.</t>
  </si>
  <si>
    <t>The Hong Kong dollar has long been pegged to the U.S. dollar at HK$7.80/$. When the Chinese yuan was revalued in July 2005 against the U.S. dollar from Yuan8.28/$ to Yuan8.11/$, how did the value of the Hong Kong dollar change against the yuan?</t>
  </si>
  <si>
    <r>
      <t xml:space="preserve">Toyota manufactures most of the vehicles it sells in the United Kingdom in Japan. The base platform for the Toyota Tundra truck line is </t>
    </r>
    <r>
      <rPr>
        <sz val="10"/>
        <rFont val="Arial"/>
        <family val="2"/>
      </rPr>
      <t>¥</t>
    </r>
    <r>
      <rPr>
        <sz val="10"/>
        <rFont val="Times New Roman"/>
        <family val="1"/>
      </rPr>
      <t xml:space="preserve">1,650,000. The spot rate of the Japanese yen against the British pound has recently moved from </t>
    </r>
    <r>
      <rPr>
        <sz val="10"/>
        <rFont val="Arial"/>
        <family val="2"/>
      </rPr>
      <t>¥</t>
    </r>
    <r>
      <rPr>
        <sz val="10"/>
        <rFont val="Times New Roman"/>
        <family val="1"/>
      </rPr>
      <t>197/</t>
    </r>
    <r>
      <rPr>
        <sz val="10"/>
        <rFont val="Arial"/>
        <family val="2"/>
      </rPr>
      <t>£</t>
    </r>
    <r>
      <rPr>
        <sz val="10"/>
        <rFont val="Times New Roman"/>
        <family val="1"/>
      </rPr>
      <t xml:space="preserve"> to </t>
    </r>
    <r>
      <rPr>
        <sz val="10"/>
        <rFont val="Arial"/>
        <family val="2"/>
      </rPr>
      <t>¥</t>
    </r>
    <r>
      <rPr>
        <sz val="10"/>
        <rFont val="Times New Roman"/>
        <family val="1"/>
      </rPr>
      <t>190/</t>
    </r>
    <r>
      <rPr>
        <sz val="10"/>
        <rFont val="Arial"/>
        <family val="2"/>
      </rPr>
      <t>£</t>
    </r>
    <r>
      <rPr>
        <sz val="10"/>
        <rFont val="Times New Roman"/>
        <family val="1"/>
      </rPr>
      <t>. How does this change the price of the Tundra to Toyota's British subsidiary in British pounds?</t>
    </r>
  </si>
  <si>
    <r>
      <t>Purchase price, in euros (</t>
    </r>
    <r>
      <rPr>
        <sz val="10"/>
        <rFont val="Arial"/>
        <family val="2"/>
      </rPr>
      <t>€</t>
    </r>
    <r>
      <rPr>
        <sz val="10"/>
        <rFont val="Times New Roman"/>
        <family val="1"/>
      </rPr>
      <t>)</t>
    </r>
  </si>
  <si>
    <t>Spot rate of exchange, Saudi Arabian riyal (SRI/$)</t>
  </si>
  <si>
    <r>
      <t>Spot rate of exchange, Jordanian dinar per euro (JD/</t>
    </r>
    <r>
      <rPr>
        <sz val="10"/>
        <rFont val="Arial"/>
        <family val="2"/>
      </rPr>
      <t>€</t>
    </r>
    <r>
      <rPr>
        <sz val="10"/>
        <rFont val="Times New Roman"/>
        <family val="1"/>
      </rPr>
      <t>)</t>
    </r>
  </si>
  <si>
    <t>Spot rate of exchange, Jordanian dinar per dollar (JD/$)</t>
  </si>
  <si>
    <t>As painfully obvious, it is clear why so many critics of the Chinese yuan policy were not particularly happy with the revaluation of only 2.1%.</t>
  </si>
  <si>
    <t>Many people were surprised when Vietnam became the second largest coffee producing country in the world in recent years, second only to Brazil. The Vietnamese dong, VND or d, is managed against the U.S. dollar but is not widely traded. If you were a traveling coffee buyer for the wholeale market (a "coyote" by industry terminology), which of the following currency rates and exchange commission fees would be in your best interest if traveling to Vietnam on a buying trip?</t>
  </si>
  <si>
    <t xml:space="preserve">     Which is equivalent, the reciprocal ($/€)</t>
  </si>
  <si>
    <t>Buy a euro in NY for ($/€)</t>
  </si>
  <si>
    <t xml:space="preserve">     Which is equivalent, the reciprocal (€/$)</t>
  </si>
  <si>
    <t>New spot rate, Japanese yen/British pound</t>
  </si>
  <si>
    <t>(£/$)</t>
  </si>
  <si>
    <t>(£)</t>
  </si>
  <si>
    <t>(€)</t>
  </si>
  <si>
    <t>(€/$)</t>
  </si>
  <si>
    <t>Percentage revaluation against the US dollar</t>
  </si>
  <si>
    <t xml:space="preserve">     (spot rate (SRI/JD)   x   Resale price to Saudi Arabian (JD)  )</t>
  </si>
  <si>
    <t>Buy a US dollar in Brussels for (€/$)</t>
  </si>
  <si>
    <t>Monday</t>
  </si>
  <si>
    <t>Tuesday</t>
  </si>
  <si>
    <t>Wednesday</t>
  </si>
  <si>
    <t>In December 1994 the government of Mexico officially changed the value of the Mexican peso from 3.2 pesos per dollar to 5.5 pesos per dollar. What was the percentage change in its value? Was this a depreciation, devaluation, appreciation, or revaluation? Explain.</t>
  </si>
  <si>
    <t>Canadian dollar list price of book (C$)</t>
  </si>
  <si>
    <t>US dollar list price of book ($)</t>
  </si>
  <si>
    <t>Implied exchange rate (C$/$)</t>
  </si>
  <si>
    <t>There is an obvious minor  difference between the two currency quotes.</t>
  </si>
  <si>
    <t>Anytime a government sets or resets the value of its currency, it is a managed or fixed exchange rate. If that is the case, any change in its official value must be either a "revaluation" or "devaluation." In this case, a devaluation. This is evident from the fact that it now takes more pesos per U.S. dollar, so its value is less or devalued. In terms of the percentage change calculation, this is indicated by the negative percentage change.</t>
  </si>
  <si>
    <t>New exchange rate (peso/$)</t>
  </si>
  <si>
    <t xml:space="preserve">This simple book price is representative of what so many Canadians were unhappy about after the Canadian dollar -- the Loonie -- gained parity with the dollar in 2007. Although the Canadian dollar was quoted in the currency markets at equal value with the US dollar (1 C$ = 1 $), the prices of many of the same goods and services in the marketplace still implied a much weaker Canadian dollar. </t>
  </si>
  <si>
    <t xml:space="preserve">     Export price in yen / Original spot rate in yen/pound</t>
  </si>
  <si>
    <t xml:space="preserve">     Export price in yen / New spot rate in yen/pound</t>
  </si>
  <si>
    <t xml:space="preserve">     New price / Old price   -  1</t>
  </si>
  <si>
    <t xml:space="preserve">     Spot rate, Saudi Arabian riyal per Jordanian dinar (SRI/JD)</t>
  </si>
  <si>
    <t>Many experts believe that the Chinese currency should not only be revalued against the U.S. dollar as it was in July 2005, but also be revalued by 20% or 30%. What would be the new exchange rate value if the yuan was revalued an additional 20% or 30% from its initial post-revaluation rate of Yuan 8.11/$?</t>
  </si>
  <si>
    <t>Chantal DuBois lives in Brussels.  She can buy a U.S. dollar for €0.7600.  Christopher Keller, living in New York City, can buy a euro for $1.3200. What is the foreign exchange rate between the dollar and the euro?</t>
  </si>
  <si>
    <t>Before World War I, $20.67 was needed to buy one ounce of gold. If, at the same time one ounce of gold could be purchased in France for FF410.00, what was the exchange rate between French francs and U.S. dollars?</t>
  </si>
  <si>
    <t>Amazing Inc. buys this amount of pesos</t>
  </si>
  <si>
    <t>The spot rate for Mexican pesos is Ps12.42/$. If U.S.-based company Amazing Inc. buys Ps500,000 spot from its bank on Monday, how much must Amazing Inc. pay and on what date?</t>
  </si>
  <si>
    <t xml:space="preserve">If  the price of former Chairman of the U.S. Federal Reserve Alan Greenspan’s  memoir, "The Age of Turbulence," is listed on Amazon.ca as C$26.33, but costs just US$23.10 on Amazon.com, what exchange rate does that imply between the two currencies? </t>
  </si>
  <si>
    <t>Original (2009) cholesterol unit price, rupees (Rps)</t>
  </si>
  <si>
    <t>Original (2009) Brazilian reais price for sale and distribution</t>
  </si>
  <si>
    <t>Average spot rate for 2010, rupees per reais</t>
  </si>
  <si>
    <t>First, the implied spot exchange rate for the previous year, 2009 must be found by dividing the Indian rupee price by the Brazilian reais price selected for distribution and sale.</t>
  </si>
  <si>
    <t xml:space="preserve">      (Original reais price x Avg spot rate for 2010)</t>
  </si>
  <si>
    <t>U.S. dollar equivalent of final price paid</t>
  </si>
  <si>
    <r>
      <t xml:space="preserve">Oriol Díez Miguel S.R.L., a manufacturer of heavy duty machine tools near Barcelona, ships an order to a buyer in Jordan. The purchase price is </t>
    </r>
    <r>
      <rPr>
        <sz val="10"/>
        <rFont val="Arial"/>
        <family val="2"/>
      </rPr>
      <t>€</t>
    </r>
    <r>
      <rPr>
        <sz val="10"/>
        <rFont val="Times New Roman"/>
        <family val="1"/>
      </rPr>
      <t>425,000. Jordan imposes a 13% import duty on all products purchased from the European Union. The Jordanian importer then re-exports the product to a Saudi Arabian importer, but only after imposing their own resale fee of 28%. Given the following spot exchange rates on April 11, 2010, what is the total cost to the Saudi Arabian importer in Saudi Arabian riyal, and what is the U.S. dollar equivalent of that price?</t>
    </r>
  </si>
  <si>
    <t>SRI 3.751/$</t>
  </si>
  <si>
    <t>JD 0.96/€</t>
  </si>
  <si>
    <t>Currency Exchange</t>
  </si>
  <si>
    <t>Rate</t>
  </si>
  <si>
    <t>Commission</t>
  </si>
  <si>
    <t>Vietnamese bank rate</t>
  </si>
  <si>
    <t>Saigon Airport exchange bureau rate</t>
  </si>
  <si>
    <t>Hotel exchange bureau rate</t>
  </si>
  <si>
    <t>d19,500</t>
  </si>
  <si>
    <t>d19,800</t>
  </si>
  <si>
    <t>d19,400</t>
  </si>
  <si>
    <r>
      <t xml:space="preserve">The Channel Tunnel or "Chunnel" passes underneath the English Channel between Great Britain and France, a land-link between the Continent and the British Isles. One side is therefore an economy of British pounds, the other euros. If you were to check the Chunnel's rail ricket Internet rates you would find that they would be denominated in U.S. dollars (USD). For example, a first class round trip fare for a single adult from London to Paris via the Chunnel through RailEurope may cost USD170.00. This currency neutrality, however, means that customers on both ends of the Chunnel pay differing rates in their home currencies from day to day. What is the British pound and euro denominated prices for the USD170.00 round trip fare in local currency if purchased on the following dates at the accompanying spot rates drawn from the </t>
    </r>
    <r>
      <rPr>
        <i/>
        <sz val="10"/>
        <rFont val="Times New Roman"/>
        <family val="1"/>
      </rPr>
      <t>Financial Times</t>
    </r>
    <r>
      <rPr>
        <sz val="10"/>
        <rFont val="Times New Roman"/>
        <family val="1"/>
      </rPr>
      <t>?</t>
    </r>
  </si>
  <si>
    <r>
      <t xml:space="preserve">Under the gold standard, the price of an ounce of gold in U.S. dollars was $20.67, while the price of that same ounce in British pounds was </t>
    </r>
    <r>
      <rPr>
        <sz val="10"/>
        <rFont val="Arial"/>
        <family val="2"/>
      </rPr>
      <t>£</t>
    </r>
    <r>
      <rPr>
        <sz val="10"/>
        <rFont val="Times New Roman"/>
        <family val="1"/>
      </rPr>
      <t>3.7683. What would the exchange rate between the dollar and the pound be if the U.S. dollar price had been $42.00 per ounce?</t>
    </r>
  </si>
  <si>
    <t>Ranbaxy, an India-based pharmaceutical firm, has continuing problems with its cholesterol reduction product's price in one of its rapidly growing markets, Brazil. All product is produced in India, with costs and pricing initially stated in Indian rupees (Rps), but converted to Brazilian reais (R$) for distribution and sale in Brazil. In 2009, the unit volume was priced at Rps21,900, with a Brazilian reais price set at R$895. But in 2010, the reais appreciated in value versus the rupee, averaging Rps26.15/R$. In order to preserve the reais price and product profit margin in rupees, what should the new rupee price be set at?</t>
  </si>
  <si>
    <t>JD 0.711/$</t>
  </si>
  <si>
    <r>
      <t>Jordanian dinar (JD) per euro (</t>
    </r>
    <r>
      <rPr>
        <sz val="10"/>
        <rFont val="Arial"/>
        <family val="2"/>
      </rPr>
      <t>€)</t>
    </r>
  </si>
  <si>
    <t>Jordanian dinar (JD) per U.S. dollar ($)</t>
  </si>
  <si>
    <t>Saudi Arabian riyal (SRI) per U.S. dollar ($)</t>
  </si>
  <si>
    <t xml:space="preserve">Currency Crossrate </t>
  </si>
  <si>
    <t>Problem 2.2  Amazing Incorporated</t>
  </si>
  <si>
    <t>Problem 2.1  DuBois and Keller</t>
  </si>
  <si>
    <t>Problem 2.3  Gilded Question</t>
  </si>
  <si>
    <t>Problem 2.4  Worth Its Weight in Gold</t>
  </si>
  <si>
    <t>Problem 2.7  Mexican Peso Changes</t>
  </si>
  <si>
    <t>Problem 2.6  Loonie Parity</t>
  </si>
  <si>
    <t>Problem 2.8  Hong Kong Dollar and the Chinese Yuan</t>
  </si>
  <si>
    <t>Problem 2.10  Ranbaxy (India) in Brazil</t>
  </si>
  <si>
    <t>Problem 2.5  Toyota Exports to the United Kingdom</t>
  </si>
  <si>
    <t>Problem 2.11  Vietnamese Coffee Coyote</t>
  </si>
  <si>
    <t>Problem 2.9  Chinese Yuan Revaluation</t>
  </si>
  <si>
    <t>Problem 2.13  Middle East Exports</t>
  </si>
  <si>
    <t>Problem 2.12  Chunnel Choices</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</si>
</sst>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4" formatCode="_(&quot;$&quot;* #,##0.00_);_(&quot;$&quot;* \(#,##0.00\);_(&quot;$&quot;* &quot;-&quot;??_);_(@_)"/>
    <numFmt numFmtId="43" formatCode="_(* #,##0.00_);_(* \(#,##0.00\);_(* &quot;-&quot;??_);_(@_)"/>
    <numFmt numFmtId="164" formatCode="_(* #,##0_);_(* \(#,##0\);_(* &quot;-&quot;??_);_(@_)"/>
    <numFmt numFmtId="165" formatCode="_(&quot;$&quot;* #,##0.0000_);_(&quot;$&quot;* \(#,##0.0000\);_(&quot;$&quot;* &quot;-&quot;??_);_(@_)"/>
    <numFmt numFmtId="166" formatCode="_(* #,##0.000_);_(* \(#,##0.000\);_(* &quot;-&quot;??_);_(@_)"/>
    <numFmt numFmtId="167" formatCode="_(* #,##0.0000_);_(* \(#,##0.0000\);_(* &quot;-&quot;??_);_(@_)"/>
    <numFmt numFmtId="168" formatCode="[$€-2]\ #,##0.00"/>
    <numFmt numFmtId="169" formatCode="[$€-2]\ #,##0.0000"/>
    <numFmt numFmtId="170" formatCode="[$£-809]#,##0.0000"/>
    <numFmt numFmtId="171" formatCode="[$$-409]#,##0.00"/>
    <numFmt numFmtId="172" formatCode="[$$-409]#,##0.0000"/>
    <numFmt numFmtId="173" formatCode="[$€-2]\ #,##0"/>
    <numFmt numFmtId="174" formatCode="&quot;$&quot;#,##0.00"/>
    <numFmt numFmtId="175" formatCode="[$£-809]#,##0.00;\-[$£-809]#,##0.00"/>
  </numFmts>
  <fonts count="9" x14ac:knownFonts="1">
    <font>
      <sz val="10"/>
      <name val="Arial"/>
      <family val="2"/>
    </font>
    <font>
      <sz val="10"/>
      <name val="Arial"/>
      <family val="2"/>
    </font>
    <font>
      <b/>
      <sz val="10"/>
      <name val="Times New Roman"/>
      <family val="1"/>
    </font>
    <font>
      <sz val="10"/>
      <name val="Times New Roman"/>
      <family val="1"/>
    </font>
    <font>
      <b/>
      <sz val="10"/>
      <color indexed="10"/>
      <name val="Times New Roman"/>
      <family val="1"/>
    </font>
    <font>
      <b/>
      <sz val="10"/>
      <color indexed="12"/>
      <name val="Times New Roman"/>
      <family val="1"/>
    </font>
    <font>
      <b/>
      <sz val="12"/>
      <color indexed="9"/>
      <name val="Times New Roman"/>
      <family val="1"/>
    </font>
    <font>
      <sz val="8"/>
      <name val="Arial"/>
      <family val="2"/>
    </font>
    <font>
      <i/>
      <sz val="10"/>
      <name val="Times New Roman"/>
      <family val="1"/>
    </font>
  </fonts>
  <fills count="6">
    <fill>
      <patternFill patternType="none"/>
    </fill>
    <fill>
      <patternFill patternType="gray125"/>
    </fill>
    <fill>
      <patternFill patternType="solid">
        <fgColor indexed="12"/>
        <bgColor indexed="64"/>
      </patternFill>
    </fill>
    <fill>
      <patternFill patternType="solid">
        <fgColor indexed="9"/>
        <bgColor indexed="64"/>
      </patternFill>
    </fill>
    <fill>
      <patternFill patternType="solid">
        <fgColor indexed="15"/>
        <bgColor indexed="64"/>
      </patternFill>
    </fill>
    <fill>
      <patternFill patternType="solid">
        <fgColor theme="0"/>
        <bgColor indexed="64"/>
      </patternFill>
    </fill>
  </fills>
  <borders count="11">
    <border>
      <left/>
      <right/>
      <top/>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94">
    <xf numFmtId="0" fontId="0" fillId="0" borderId="0" xfId="0"/>
    <xf numFmtId="0" fontId="3" fillId="0" borderId="0" xfId="0" applyFont="1"/>
    <xf numFmtId="0" fontId="3" fillId="0" borderId="1" xfId="0" applyFont="1" applyBorder="1"/>
    <xf numFmtId="0" fontId="3" fillId="0" borderId="0" xfId="0" applyFont="1" applyBorder="1"/>
    <xf numFmtId="0" fontId="3" fillId="0" borderId="2" xfId="0" applyFont="1" applyBorder="1"/>
    <xf numFmtId="0" fontId="3" fillId="2" borderId="0" xfId="0" applyFont="1" applyFill="1" applyBorder="1"/>
    <xf numFmtId="0" fontId="3" fillId="3" borderId="1" xfId="0" applyFont="1" applyFill="1" applyBorder="1"/>
    <xf numFmtId="0" fontId="4" fillId="3" borderId="0" xfId="0" applyFont="1" applyFill="1" applyBorder="1"/>
    <xf numFmtId="0" fontId="3" fillId="3" borderId="0" xfId="0" applyFont="1" applyFill="1" applyBorder="1"/>
    <xf numFmtId="0" fontId="3" fillId="3" borderId="2" xfId="0" applyFont="1" applyFill="1" applyBorder="1"/>
    <xf numFmtId="0" fontId="2" fillId="3" borderId="0" xfId="0" quotePrefix="1" applyFont="1" applyFill="1" applyBorder="1" applyAlignment="1">
      <alignment horizontal="right"/>
    </xf>
    <xf numFmtId="0" fontId="2" fillId="3" borderId="3" xfId="0" applyFont="1" applyFill="1" applyBorder="1"/>
    <xf numFmtId="0" fontId="2" fillId="3" borderId="3" xfId="0" applyFont="1" applyFill="1" applyBorder="1" applyAlignment="1">
      <alignment horizontal="right"/>
    </xf>
    <xf numFmtId="0" fontId="2" fillId="3" borderId="0" xfId="0" applyFont="1" applyFill="1" applyBorder="1"/>
    <xf numFmtId="0" fontId="2" fillId="3" borderId="0" xfId="0" applyFont="1" applyFill="1" applyBorder="1" applyAlignment="1">
      <alignment horizontal="right"/>
    </xf>
    <xf numFmtId="167" fontId="5" fillId="3" borderId="0" xfId="1" applyNumberFormat="1" applyFont="1" applyFill="1" applyBorder="1"/>
    <xf numFmtId="169" fontId="5" fillId="3" borderId="0" xfId="1" applyNumberFormat="1" applyFont="1" applyFill="1" applyBorder="1"/>
    <xf numFmtId="172" fontId="5" fillId="3" borderId="0" xfId="2" applyNumberFormat="1" applyFont="1" applyFill="1" applyBorder="1"/>
    <xf numFmtId="0" fontId="3" fillId="3" borderId="4" xfId="0" applyFont="1" applyFill="1" applyBorder="1"/>
    <xf numFmtId="0" fontId="3" fillId="3" borderId="5" xfId="0" applyFont="1" applyFill="1" applyBorder="1"/>
    <xf numFmtId="0" fontId="3" fillId="3" borderId="6" xfId="0" applyFont="1" applyFill="1" applyBorder="1"/>
    <xf numFmtId="0" fontId="3" fillId="3" borderId="7" xfId="0" applyFont="1" applyFill="1" applyBorder="1"/>
    <xf numFmtId="0" fontId="3" fillId="3" borderId="8" xfId="0" applyFont="1" applyFill="1" applyBorder="1"/>
    <xf numFmtId="0" fontId="3" fillId="3" borderId="9" xfId="0" applyFont="1" applyFill="1" applyBorder="1"/>
    <xf numFmtId="43" fontId="5" fillId="3" borderId="0" xfId="1" applyFont="1" applyFill="1" applyBorder="1"/>
    <xf numFmtId="171" fontId="2" fillId="3" borderId="0" xfId="2" applyNumberFormat="1" applyFont="1" applyFill="1" applyBorder="1"/>
    <xf numFmtId="171" fontId="5" fillId="3" borderId="0" xfId="2" applyNumberFormat="1" applyFont="1" applyFill="1" applyBorder="1"/>
    <xf numFmtId="170" fontId="2" fillId="3" borderId="0" xfId="1" applyNumberFormat="1" applyFont="1" applyFill="1" applyBorder="1"/>
    <xf numFmtId="170" fontId="5" fillId="3" borderId="0" xfId="1" applyNumberFormat="1" applyFont="1" applyFill="1" applyBorder="1"/>
    <xf numFmtId="167" fontId="5" fillId="3" borderId="0" xfId="1" applyNumberFormat="1" applyFont="1" applyFill="1" applyBorder="1" applyAlignment="1">
      <alignment horizontal="right"/>
    </xf>
    <xf numFmtId="172" fontId="3" fillId="3" borderId="0" xfId="0" applyNumberFormat="1" applyFont="1" applyFill="1" applyBorder="1"/>
    <xf numFmtId="165" fontId="4" fillId="3" borderId="0" xfId="2" applyNumberFormat="1" applyFont="1" applyFill="1" applyBorder="1" applyAlignment="1">
      <alignment horizontal="right"/>
    </xf>
    <xf numFmtId="44" fontId="4" fillId="3" borderId="0" xfId="2" applyFont="1" applyFill="1" applyBorder="1" applyAlignment="1">
      <alignment horizontal="right"/>
    </xf>
    <xf numFmtId="164" fontId="5" fillId="3" borderId="0" xfId="1" applyNumberFormat="1" applyFont="1" applyFill="1" applyBorder="1"/>
    <xf numFmtId="10" fontId="4" fillId="3" borderId="0" xfId="3" applyNumberFormat="1" applyFont="1" applyFill="1" applyBorder="1" applyAlignment="1">
      <alignment horizontal="right"/>
    </xf>
    <xf numFmtId="43" fontId="5" fillId="3" borderId="0" xfId="1" applyNumberFormat="1" applyFont="1" applyFill="1" applyBorder="1"/>
    <xf numFmtId="167" fontId="4" fillId="3" borderId="0" xfId="1" applyNumberFormat="1" applyFont="1" applyFill="1" applyBorder="1" applyAlignment="1">
      <alignment horizontal="right"/>
    </xf>
    <xf numFmtId="44" fontId="5" fillId="3" borderId="0" xfId="2" applyFont="1" applyFill="1" applyBorder="1" applyAlignment="1">
      <alignment horizontal="right"/>
    </xf>
    <xf numFmtId="0" fontId="0" fillId="3" borderId="0" xfId="0" applyFill="1" applyAlignment="1">
      <alignment wrapText="1"/>
    </xf>
    <xf numFmtId="43" fontId="4" fillId="3" borderId="0" xfId="1" applyFont="1" applyFill="1" applyBorder="1" applyAlignment="1">
      <alignment horizontal="right"/>
    </xf>
    <xf numFmtId="174" fontId="5" fillId="3" borderId="10" xfId="0" applyNumberFormat="1" applyFont="1" applyFill="1" applyBorder="1"/>
    <xf numFmtId="173" fontId="5" fillId="3" borderId="0" xfId="2" applyNumberFormat="1" applyFont="1" applyFill="1" applyBorder="1"/>
    <xf numFmtId="167" fontId="5" fillId="3" borderId="0" xfId="1" applyNumberFormat="1" applyFont="1" applyFill="1"/>
    <xf numFmtId="10" fontId="5" fillId="3" borderId="0" xfId="3" applyNumberFormat="1" applyFont="1" applyFill="1" applyBorder="1"/>
    <xf numFmtId="166" fontId="5" fillId="3" borderId="0" xfId="1" applyNumberFormat="1" applyFont="1" applyFill="1" applyBorder="1"/>
    <xf numFmtId="43" fontId="2" fillId="3" borderId="0" xfId="1" applyFont="1" applyFill="1" applyBorder="1" applyAlignment="1">
      <alignment horizontal="right"/>
    </xf>
    <xf numFmtId="43" fontId="2" fillId="3" borderId="3" xfId="1" applyFont="1" applyFill="1" applyBorder="1" applyAlignment="1">
      <alignment horizontal="right"/>
    </xf>
    <xf numFmtId="174" fontId="2" fillId="3" borderId="0" xfId="0" applyNumberFormat="1" applyFont="1" applyFill="1" applyBorder="1"/>
    <xf numFmtId="164" fontId="2" fillId="3" borderId="0" xfId="1" applyNumberFormat="1" applyFont="1" applyFill="1" applyBorder="1"/>
    <xf numFmtId="15" fontId="2" fillId="3" borderId="0" xfId="0" applyNumberFormat="1" applyFont="1" applyFill="1" applyBorder="1"/>
    <xf numFmtId="167" fontId="2" fillId="3" borderId="0" xfId="1" applyNumberFormat="1" applyFont="1" applyFill="1" applyBorder="1"/>
    <xf numFmtId="172" fontId="2" fillId="4" borderId="10" xfId="2" applyNumberFormat="1" applyFont="1" applyFill="1" applyBorder="1"/>
    <xf numFmtId="167" fontId="2" fillId="4" borderId="10" xfId="1" applyNumberFormat="1" applyFont="1" applyFill="1" applyBorder="1" applyAlignment="1">
      <alignment horizontal="right"/>
    </xf>
    <xf numFmtId="10" fontId="2" fillId="4" borderId="10" xfId="3" applyNumberFormat="1" applyFont="1" applyFill="1" applyBorder="1"/>
    <xf numFmtId="43" fontId="2" fillId="3" borderId="10" xfId="1" applyFont="1" applyFill="1" applyBorder="1" applyAlignment="1">
      <alignment horizontal="right"/>
    </xf>
    <xf numFmtId="43" fontId="2" fillId="4" borderId="10" xfId="1" applyFont="1" applyFill="1" applyBorder="1" applyAlignment="1">
      <alignment horizontal="right"/>
    </xf>
    <xf numFmtId="165" fontId="2" fillId="4" borderId="10" xfId="2" applyNumberFormat="1" applyFont="1" applyFill="1" applyBorder="1" applyAlignment="1">
      <alignment horizontal="right"/>
    </xf>
    <xf numFmtId="172" fontId="2" fillId="4" borderId="10" xfId="2" applyNumberFormat="1" applyFont="1" applyFill="1" applyBorder="1" applyAlignment="1">
      <alignment horizontal="right"/>
    </xf>
    <xf numFmtId="44" fontId="2" fillId="4" borderId="10" xfId="2" applyFont="1" applyFill="1" applyBorder="1" applyAlignment="1">
      <alignment horizontal="right"/>
    </xf>
    <xf numFmtId="10" fontId="2" fillId="4" borderId="10" xfId="3" applyNumberFormat="1" applyFont="1" applyFill="1" applyBorder="1" applyAlignment="1">
      <alignment horizontal="right"/>
    </xf>
    <xf numFmtId="175" fontId="2" fillId="4" borderId="0" xfId="1" applyNumberFormat="1" applyFont="1" applyFill="1" applyBorder="1"/>
    <xf numFmtId="168" fontId="2" fillId="4" borderId="0" xfId="1" applyNumberFormat="1" applyFont="1" applyFill="1" applyBorder="1"/>
    <xf numFmtId="43" fontId="2" fillId="4" borderId="10" xfId="1" applyFont="1" applyFill="1" applyBorder="1"/>
    <xf numFmtId="164" fontId="2" fillId="4" borderId="10" xfId="1" applyNumberFormat="1" applyFont="1" applyFill="1" applyBorder="1"/>
    <xf numFmtId="0" fontId="0" fillId="3" borderId="0" xfId="0" applyFill="1" applyAlignment="1">
      <alignment vertical="center" wrapText="1"/>
    </xf>
    <xf numFmtId="0" fontId="0" fillId="3" borderId="0" xfId="0" applyFill="1" applyBorder="1" applyAlignment="1">
      <alignment vertical="center" wrapText="1"/>
    </xf>
    <xf numFmtId="0" fontId="3" fillId="0" borderId="0" xfId="0" applyFont="1" applyAlignment="1">
      <alignment vertical="center"/>
    </xf>
    <xf numFmtId="0" fontId="3" fillId="5" borderId="8" xfId="0" applyFont="1" applyFill="1" applyBorder="1" applyAlignment="1">
      <alignment vertical="center"/>
    </xf>
    <xf numFmtId="0" fontId="3" fillId="5" borderId="0" xfId="0" applyFont="1" applyFill="1" applyBorder="1" applyAlignment="1">
      <alignment vertical="center"/>
    </xf>
    <xf numFmtId="0" fontId="3" fillId="5" borderId="5" xfId="0" applyFont="1" applyFill="1" applyBorder="1" applyAlignment="1">
      <alignment vertical="center"/>
    </xf>
    <xf numFmtId="0" fontId="3" fillId="5" borderId="8" xfId="0" applyFont="1" applyFill="1" applyBorder="1" applyAlignment="1">
      <alignment horizontal="center" vertical="center"/>
    </xf>
    <xf numFmtId="0" fontId="3" fillId="5" borderId="0" xfId="0" applyFont="1" applyFill="1" applyBorder="1" applyAlignment="1">
      <alignment horizontal="center" vertical="center"/>
    </xf>
    <xf numFmtId="0" fontId="3" fillId="5" borderId="5" xfId="0" applyFont="1" applyFill="1" applyBorder="1" applyAlignment="1">
      <alignment horizontal="center" vertical="center"/>
    </xf>
    <xf numFmtId="0" fontId="0" fillId="3" borderId="8" xfId="0" applyFill="1" applyBorder="1" applyAlignment="1">
      <alignment vertical="center" wrapText="1"/>
    </xf>
    <xf numFmtId="0" fontId="0" fillId="3" borderId="5" xfId="0" applyFill="1" applyBorder="1" applyAlignment="1">
      <alignment vertical="center" wrapText="1"/>
    </xf>
    <xf numFmtId="3" fontId="3" fillId="5" borderId="8" xfId="0" applyNumberFormat="1" applyFont="1" applyFill="1" applyBorder="1" applyAlignment="1">
      <alignment horizontal="center" vertical="center"/>
    </xf>
    <xf numFmtId="10" fontId="3" fillId="5" borderId="8" xfId="0" applyNumberFormat="1" applyFont="1" applyFill="1" applyBorder="1" applyAlignment="1">
      <alignment horizontal="center" vertical="center"/>
    </xf>
    <xf numFmtId="0" fontId="3" fillId="0" borderId="0" xfId="0" applyFont="1" applyAlignment="1">
      <alignment horizontal="center" vertical="center"/>
    </xf>
    <xf numFmtId="10" fontId="3" fillId="5" borderId="0" xfId="0" applyNumberFormat="1" applyFont="1" applyFill="1" applyBorder="1" applyAlignment="1">
      <alignment horizontal="center" vertical="center"/>
    </xf>
    <xf numFmtId="10" fontId="3" fillId="5" borderId="5" xfId="0" applyNumberFormat="1" applyFont="1" applyFill="1" applyBorder="1" applyAlignment="1">
      <alignment horizontal="center" vertical="center"/>
    </xf>
    <xf numFmtId="0" fontId="2" fillId="0" borderId="0" xfId="0" applyFont="1" applyAlignment="1">
      <alignment vertical="center"/>
    </xf>
    <xf numFmtId="0" fontId="2" fillId="0" borderId="0" xfId="0" applyFont="1" applyAlignment="1">
      <alignment horizontal="center" vertical="center"/>
    </xf>
    <xf numFmtId="0" fontId="2" fillId="5" borderId="0" xfId="0" applyFont="1" applyFill="1" applyAlignment="1">
      <alignment horizontal="center" vertical="center"/>
    </xf>
    <xf numFmtId="0" fontId="0" fillId="3" borderId="0" xfId="0" applyFill="1" applyAlignment="1">
      <alignment vertical="center" wrapText="1"/>
    </xf>
    <xf numFmtId="0" fontId="2" fillId="3" borderId="0" xfId="0" applyFont="1" applyFill="1" applyAlignment="1">
      <alignment horizontal="center" vertical="center" wrapText="1"/>
    </xf>
    <xf numFmtId="0" fontId="6" fillId="2" borderId="0" xfId="0" applyFont="1" applyFill="1" applyBorder="1" applyAlignment="1">
      <alignment horizontal="left" vertical="center"/>
    </xf>
    <xf numFmtId="0" fontId="3" fillId="3" borderId="0" xfId="0" applyFont="1" applyFill="1" applyBorder="1" applyAlignment="1">
      <alignment vertical="center" wrapText="1"/>
    </xf>
    <xf numFmtId="0" fontId="0" fillId="3" borderId="0" xfId="0" applyFill="1" applyAlignment="1">
      <alignment vertical="center" wrapText="1"/>
    </xf>
    <xf numFmtId="0" fontId="3" fillId="3" borderId="0" xfId="0" applyNumberFormat="1" applyFont="1" applyFill="1" applyBorder="1" applyAlignment="1">
      <alignment vertical="center" wrapText="1"/>
    </xf>
    <xf numFmtId="0" fontId="0" fillId="0" borderId="0" xfId="0" applyAlignment="1">
      <alignment vertical="center" wrapText="1"/>
    </xf>
    <xf numFmtId="0" fontId="0" fillId="3" borderId="0" xfId="0" applyFill="1" applyBorder="1" applyAlignment="1">
      <alignment vertical="center" wrapText="1"/>
    </xf>
    <xf numFmtId="0" fontId="0" fillId="3" borderId="0" xfId="0" applyFill="1" applyAlignment="1">
      <alignment wrapText="1"/>
    </xf>
    <xf numFmtId="0" fontId="0" fillId="0" borderId="0" xfId="0" applyAlignment="1">
      <alignment horizontal="left" vertical="center"/>
    </xf>
    <xf numFmtId="0" fontId="0" fillId="0" borderId="0" xfId="0" applyAlignment="1"/>
  </cellXfs>
  <cellStyles count="4">
    <cellStyle name="Comma" xfId="1" builtinId="3"/>
    <cellStyle name="Currency" xfId="2" builtinId="4"/>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7"/>
  <sheetViews>
    <sheetView tabSelected="1" workbookViewId="0"/>
  </sheetViews>
  <sheetFormatPr defaultColWidth="9.109375" defaultRowHeight="13.2" x14ac:dyDescent="0.25"/>
  <cols>
    <col min="1" max="1" width="2.6640625" style="1" customWidth="1"/>
    <col min="2" max="2" width="40.6640625" style="1" customWidth="1"/>
    <col min="3" max="3" width="2.6640625" style="1" customWidth="1"/>
    <col min="4" max="4" width="12.6640625" style="1" customWidth="1"/>
    <col min="5" max="5" width="2.6640625" style="1" customWidth="1"/>
    <col min="6" max="16384" width="9.109375" style="1"/>
  </cols>
  <sheetData>
    <row r="1" spans="1:5" x14ac:dyDescent="0.25">
      <c r="A1" s="21"/>
      <c r="B1" s="22"/>
      <c r="C1" s="22"/>
      <c r="D1" s="22"/>
      <c r="E1" s="23"/>
    </row>
    <row r="2" spans="1:5" ht="15.6" x14ac:dyDescent="0.25">
      <c r="A2" s="2"/>
      <c r="B2" s="85" t="s">
        <v>133</v>
      </c>
      <c r="C2" s="85"/>
      <c r="D2" s="85"/>
      <c r="E2" s="4"/>
    </row>
    <row r="3" spans="1:5" x14ac:dyDescent="0.25">
      <c r="A3" s="6"/>
      <c r="B3" s="7"/>
      <c r="C3" s="8"/>
      <c r="D3" s="8"/>
      <c r="E3" s="9"/>
    </row>
    <row r="4" spans="1:5" x14ac:dyDescent="0.25">
      <c r="A4" s="6"/>
      <c r="B4" s="86" t="s">
        <v>101</v>
      </c>
      <c r="C4" s="87"/>
      <c r="D4" s="87"/>
      <c r="E4" s="9"/>
    </row>
    <row r="5" spans="1:5" x14ac:dyDescent="0.25">
      <c r="A5" s="6"/>
      <c r="B5" s="87"/>
      <c r="C5" s="87"/>
      <c r="D5" s="87"/>
      <c r="E5" s="9"/>
    </row>
    <row r="6" spans="1:5" x14ac:dyDescent="0.25">
      <c r="A6" s="6"/>
      <c r="B6" s="87"/>
      <c r="C6" s="87"/>
      <c r="D6" s="87"/>
      <c r="E6" s="9"/>
    </row>
    <row r="7" spans="1:5" x14ac:dyDescent="0.25">
      <c r="A7" s="6"/>
      <c r="B7" s="8"/>
      <c r="C7" s="8"/>
      <c r="D7" s="10"/>
      <c r="E7" s="9"/>
    </row>
    <row r="8" spans="1:5" x14ac:dyDescent="0.25">
      <c r="A8" s="6"/>
      <c r="B8" s="11" t="s">
        <v>0</v>
      </c>
      <c r="C8" s="8"/>
      <c r="D8" s="12" t="s">
        <v>1</v>
      </c>
      <c r="E8" s="9"/>
    </row>
    <row r="9" spans="1:5" x14ac:dyDescent="0.25">
      <c r="A9" s="6"/>
      <c r="B9" s="13"/>
      <c r="C9" s="8"/>
      <c r="D9" s="14"/>
      <c r="E9" s="9"/>
    </row>
    <row r="10" spans="1:5" x14ac:dyDescent="0.25">
      <c r="A10" s="6"/>
      <c r="B10" s="8" t="s">
        <v>84</v>
      </c>
      <c r="C10" s="8"/>
      <c r="D10" s="15">
        <v>0.76</v>
      </c>
      <c r="E10" s="9"/>
    </row>
    <row r="11" spans="1:5" x14ac:dyDescent="0.25">
      <c r="A11" s="6"/>
      <c r="B11" s="8" t="s">
        <v>74</v>
      </c>
      <c r="C11" s="8"/>
      <c r="D11" s="51">
        <f>1/D10</f>
        <v>1.3157894736842106</v>
      </c>
      <c r="E11" s="9"/>
    </row>
    <row r="12" spans="1:5" x14ac:dyDescent="0.25">
      <c r="A12" s="6"/>
      <c r="B12" s="8"/>
      <c r="C12" s="8"/>
      <c r="D12" s="16"/>
      <c r="E12" s="9"/>
    </row>
    <row r="13" spans="1:5" x14ac:dyDescent="0.25">
      <c r="A13" s="6"/>
      <c r="B13" s="8" t="s">
        <v>75</v>
      </c>
      <c r="C13" s="8"/>
      <c r="D13" s="17">
        <v>1.32</v>
      </c>
      <c r="E13" s="9"/>
    </row>
    <row r="14" spans="1:5" x14ac:dyDescent="0.25">
      <c r="A14" s="6"/>
      <c r="B14" s="8" t="s">
        <v>76</v>
      </c>
      <c r="C14" s="8"/>
      <c r="D14" s="52">
        <f>1/D13</f>
        <v>0.75757575757575757</v>
      </c>
      <c r="E14" s="9"/>
    </row>
    <row r="15" spans="1:5" x14ac:dyDescent="0.25">
      <c r="A15" s="6"/>
      <c r="B15" s="8"/>
      <c r="C15" s="8"/>
      <c r="D15" s="8"/>
      <c r="E15" s="9"/>
    </row>
    <row r="16" spans="1:5" x14ac:dyDescent="0.25">
      <c r="A16" s="6"/>
      <c r="B16" s="8" t="s">
        <v>92</v>
      </c>
      <c r="C16" s="8"/>
      <c r="D16" s="8"/>
      <c r="E16" s="9"/>
    </row>
    <row r="17" spans="1:5" ht="13.8" thickBot="1" x14ac:dyDescent="0.3">
      <c r="A17" s="18"/>
      <c r="B17" s="19"/>
      <c r="C17" s="19"/>
      <c r="D17" s="19"/>
      <c r="E17" s="20"/>
    </row>
  </sheetData>
  <mergeCells count="2">
    <mergeCell ref="B2:D2"/>
    <mergeCell ref="B4:D6"/>
  </mergeCells>
  <phoneticPr fontId="0" type="noConversion"/>
  <printOptions horizontalCentered="1"/>
  <pageMargins left="0.5" right="0.5" top="1" bottom="1" header="0.5" footer="0.5"/>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6"/>
  <sheetViews>
    <sheetView workbookViewId="0"/>
  </sheetViews>
  <sheetFormatPr defaultColWidth="9.109375" defaultRowHeight="13.2" x14ac:dyDescent="0.25"/>
  <cols>
    <col min="1" max="1" width="2.6640625" style="1" customWidth="1"/>
    <col min="2" max="2" width="50.6640625" style="1" customWidth="1"/>
    <col min="3" max="3" width="2.6640625" style="1" customWidth="1"/>
    <col min="4" max="4" width="12.6640625" style="1" customWidth="1"/>
    <col min="5" max="5" width="2.6640625" style="1" customWidth="1"/>
    <col min="6" max="16384" width="9.109375" style="1"/>
  </cols>
  <sheetData>
    <row r="1" spans="1:5" x14ac:dyDescent="0.25">
      <c r="A1" s="21"/>
      <c r="B1" s="22"/>
      <c r="C1" s="22"/>
      <c r="D1" s="22"/>
      <c r="E1" s="23"/>
    </row>
    <row r="2" spans="1:5" ht="15.6" x14ac:dyDescent="0.25">
      <c r="A2" s="2"/>
      <c r="B2" s="85" t="s">
        <v>139</v>
      </c>
      <c r="C2" s="85"/>
      <c r="D2" s="85"/>
      <c r="E2" s="4"/>
    </row>
    <row r="3" spans="1:5" x14ac:dyDescent="0.25">
      <c r="A3" s="6"/>
      <c r="B3" s="7"/>
      <c r="C3" s="8"/>
      <c r="D3" s="8"/>
      <c r="E3" s="9"/>
    </row>
    <row r="4" spans="1:5" x14ac:dyDescent="0.25">
      <c r="A4" s="6"/>
      <c r="B4" s="86" t="s">
        <v>126</v>
      </c>
      <c r="C4" s="87"/>
      <c r="D4" s="87"/>
      <c r="E4" s="9"/>
    </row>
    <row r="5" spans="1:5" x14ac:dyDescent="0.25">
      <c r="A5" s="6"/>
      <c r="B5" s="87"/>
      <c r="C5" s="87"/>
      <c r="D5" s="87"/>
      <c r="E5" s="9"/>
    </row>
    <row r="6" spans="1:5" x14ac:dyDescent="0.25">
      <c r="A6" s="6"/>
      <c r="B6" s="87"/>
      <c r="C6" s="87"/>
      <c r="D6" s="87"/>
      <c r="E6" s="9"/>
    </row>
    <row r="7" spans="1:5" x14ac:dyDescent="0.25">
      <c r="A7" s="6"/>
      <c r="B7" s="87"/>
      <c r="C7" s="87"/>
      <c r="D7" s="87"/>
      <c r="E7" s="9"/>
    </row>
    <row r="8" spans="1:5" x14ac:dyDescent="0.25">
      <c r="A8" s="6"/>
      <c r="B8" s="87"/>
      <c r="C8" s="87"/>
      <c r="D8" s="87"/>
      <c r="E8" s="9"/>
    </row>
    <row r="9" spans="1:5" x14ac:dyDescent="0.25">
      <c r="A9" s="6"/>
      <c r="B9" s="87"/>
      <c r="C9" s="87"/>
      <c r="D9" s="87"/>
      <c r="E9" s="9"/>
    </row>
    <row r="10" spans="1:5" x14ac:dyDescent="0.25">
      <c r="A10" s="6"/>
      <c r="B10" s="91"/>
      <c r="C10" s="91"/>
      <c r="D10" s="91"/>
      <c r="E10" s="9"/>
    </row>
    <row r="11" spans="1:5" x14ac:dyDescent="0.25">
      <c r="A11" s="6"/>
      <c r="B11" s="91"/>
      <c r="C11" s="91"/>
      <c r="D11" s="91"/>
      <c r="E11" s="9"/>
    </row>
    <row r="12" spans="1:5" x14ac:dyDescent="0.25">
      <c r="A12" s="6"/>
      <c r="B12" s="38"/>
      <c r="C12" s="38"/>
      <c r="D12" s="38"/>
      <c r="E12" s="9"/>
    </row>
    <row r="13" spans="1:5" x14ac:dyDescent="0.25">
      <c r="A13" s="6"/>
      <c r="B13" s="11" t="s">
        <v>0</v>
      </c>
      <c r="C13" s="8"/>
      <c r="D13" s="12" t="s">
        <v>1</v>
      </c>
      <c r="E13" s="9"/>
    </row>
    <row r="14" spans="1:5" x14ac:dyDescent="0.25">
      <c r="A14" s="6"/>
      <c r="B14" s="8" t="s">
        <v>106</v>
      </c>
      <c r="C14" s="8"/>
      <c r="D14" s="35">
        <v>21900</v>
      </c>
      <c r="E14" s="9"/>
    </row>
    <row r="15" spans="1:5" x14ac:dyDescent="0.25">
      <c r="A15" s="6"/>
      <c r="B15" s="8" t="s">
        <v>107</v>
      </c>
      <c r="C15" s="8"/>
      <c r="D15" s="35">
        <v>895</v>
      </c>
      <c r="E15" s="9"/>
    </row>
    <row r="16" spans="1:5" x14ac:dyDescent="0.25">
      <c r="A16" s="6"/>
      <c r="B16" s="8" t="s">
        <v>108</v>
      </c>
      <c r="C16" s="8"/>
      <c r="D16" s="24">
        <v>26.15</v>
      </c>
      <c r="E16" s="9"/>
    </row>
    <row r="17" spans="1:5" x14ac:dyDescent="0.25">
      <c r="A17" s="6"/>
      <c r="B17" s="8"/>
      <c r="C17" s="8"/>
      <c r="D17" s="33"/>
      <c r="E17" s="9"/>
    </row>
    <row r="18" spans="1:5" x14ac:dyDescent="0.25">
      <c r="A18" s="6"/>
      <c r="B18" s="86" t="s">
        <v>109</v>
      </c>
      <c r="C18" s="87"/>
      <c r="D18" s="87"/>
      <c r="E18" s="9"/>
    </row>
    <row r="19" spans="1:5" x14ac:dyDescent="0.25">
      <c r="A19" s="6"/>
      <c r="B19" s="87"/>
      <c r="C19" s="87"/>
      <c r="D19" s="87"/>
      <c r="E19" s="9"/>
    </row>
    <row r="20" spans="1:5" x14ac:dyDescent="0.25">
      <c r="A20" s="6"/>
      <c r="B20" s="87"/>
      <c r="C20" s="87"/>
      <c r="D20" s="87"/>
      <c r="E20" s="9"/>
    </row>
    <row r="21" spans="1:5" x14ac:dyDescent="0.25">
      <c r="A21" s="6"/>
      <c r="B21" s="8"/>
      <c r="C21" s="8"/>
      <c r="D21" s="37"/>
      <c r="E21" s="9"/>
    </row>
    <row r="22" spans="1:5" x14ac:dyDescent="0.25">
      <c r="A22" s="6"/>
      <c r="B22" s="13" t="s">
        <v>42</v>
      </c>
      <c r="C22" s="8"/>
      <c r="D22" s="55">
        <f>D14/D15</f>
        <v>24.46927374301676</v>
      </c>
      <c r="E22" s="9"/>
    </row>
    <row r="23" spans="1:5" x14ac:dyDescent="0.25">
      <c r="A23" s="6"/>
      <c r="B23" s="13"/>
      <c r="C23" s="8"/>
      <c r="D23" s="39"/>
      <c r="E23" s="9"/>
    </row>
    <row r="24" spans="1:5" x14ac:dyDescent="0.25">
      <c r="A24" s="6"/>
      <c r="B24" s="86" t="s">
        <v>43</v>
      </c>
      <c r="C24" s="87"/>
      <c r="D24" s="87"/>
      <c r="E24" s="9"/>
    </row>
    <row r="25" spans="1:5" x14ac:dyDescent="0.25">
      <c r="A25" s="6"/>
      <c r="B25" s="87"/>
      <c r="C25" s="87"/>
      <c r="D25" s="87"/>
      <c r="E25" s="9"/>
    </row>
    <row r="26" spans="1:5" x14ac:dyDescent="0.25">
      <c r="A26" s="6"/>
      <c r="B26" s="87"/>
      <c r="C26" s="87"/>
      <c r="D26" s="87"/>
      <c r="E26" s="9"/>
    </row>
    <row r="27" spans="1:5" x14ac:dyDescent="0.25">
      <c r="A27" s="6"/>
      <c r="B27" s="8"/>
      <c r="C27" s="8"/>
      <c r="D27" s="36"/>
      <c r="E27" s="9"/>
    </row>
    <row r="28" spans="1:5" x14ac:dyDescent="0.25">
      <c r="A28" s="6"/>
      <c r="B28" s="13" t="s">
        <v>44</v>
      </c>
      <c r="C28" s="8"/>
      <c r="D28" s="55">
        <f>D15*D16</f>
        <v>23404.25</v>
      </c>
      <c r="E28" s="9"/>
    </row>
    <row r="29" spans="1:5" x14ac:dyDescent="0.25">
      <c r="A29" s="6"/>
      <c r="B29" s="8" t="s">
        <v>110</v>
      </c>
      <c r="C29" s="8"/>
      <c r="D29" s="39"/>
      <c r="E29" s="9"/>
    </row>
    <row r="30" spans="1:5" x14ac:dyDescent="0.25">
      <c r="A30" s="6"/>
      <c r="B30" s="8"/>
      <c r="C30" s="8"/>
      <c r="D30" s="34"/>
      <c r="E30" s="9"/>
    </row>
    <row r="31" spans="1:5" x14ac:dyDescent="0.25">
      <c r="A31" s="6"/>
      <c r="B31" s="86" t="s">
        <v>45</v>
      </c>
      <c r="C31" s="87"/>
      <c r="D31" s="87"/>
      <c r="E31" s="9"/>
    </row>
    <row r="32" spans="1:5" x14ac:dyDescent="0.25">
      <c r="A32" s="6"/>
      <c r="B32" s="87"/>
      <c r="C32" s="87"/>
      <c r="D32" s="87"/>
      <c r="E32" s="9"/>
    </row>
    <row r="33" spans="1:5" x14ac:dyDescent="0.25">
      <c r="A33" s="6"/>
      <c r="B33" s="87"/>
      <c r="C33" s="87"/>
      <c r="D33" s="87"/>
      <c r="E33" s="9"/>
    </row>
    <row r="34" spans="1:5" x14ac:dyDescent="0.25">
      <c r="A34" s="6"/>
      <c r="B34" s="87"/>
      <c r="C34" s="87"/>
      <c r="D34" s="87"/>
      <c r="E34" s="9"/>
    </row>
    <row r="35" spans="1:5" x14ac:dyDescent="0.25">
      <c r="A35" s="6"/>
      <c r="B35" s="87"/>
      <c r="C35" s="87"/>
      <c r="D35" s="87"/>
      <c r="E35" s="9"/>
    </row>
    <row r="36" spans="1:5" ht="13.8" thickBot="1" x14ac:dyDescent="0.3">
      <c r="A36" s="18"/>
      <c r="B36" s="19"/>
      <c r="C36" s="19"/>
      <c r="D36" s="19"/>
      <c r="E36" s="20"/>
    </row>
  </sheetData>
  <mergeCells count="5">
    <mergeCell ref="B2:D2"/>
    <mergeCell ref="B18:D20"/>
    <mergeCell ref="B24:D26"/>
    <mergeCell ref="B31:D35"/>
    <mergeCell ref="B4:D11"/>
  </mergeCells>
  <phoneticPr fontId="7" type="noConversion"/>
  <printOptions horizontalCentered="1"/>
  <pageMargins left="0.75" right="0.75" top="1" bottom="1" header="0.5" footer="0.5"/>
  <pageSetup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9"/>
  <sheetViews>
    <sheetView workbookViewId="0"/>
  </sheetViews>
  <sheetFormatPr defaultColWidth="9.109375" defaultRowHeight="13.2" x14ac:dyDescent="0.25"/>
  <cols>
    <col min="1" max="1" width="2.6640625" style="1" customWidth="1"/>
    <col min="2" max="2" width="48.5546875" style="1" customWidth="1"/>
    <col min="3" max="3" width="2.6640625" style="1" customWidth="1"/>
    <col min="4" max="4" width="16.6640625" style="1" customWidth="1"/>
    <col min="5" max="5" width="2.6640625" style="1" customWidth="1"/>
    <col min="6" max="6" width="16.6640625" style="1" customWidth="1"/>
    <col min="7" max="7" width="2.6640625" style="1" customWidth="1"/>
    <col min="8" max="14" width="9.109375" style="1"/>
    <col min="15" max="15" width="11" style="1" customWidth="1"/>
    <col min="16" max="16384" width="9.109375" style="1"/>
  </cols>
  <sheetData>
    <row r="1" spans="1:16" x14ac:dyDescent="0.25">
      <c r="A1" s="21"/>
      <c r="B1" s="22"/>
      <c r="C1" s="22"/>
      <c r="D1" s="22"/>
      <c r="E1" s="22"/>
      <c r="F1" s="22"/>
      <c r="G1" s="23"/>
    </row>
    <row r="2" spans="1:16" ht="15.6" x14ac:dyDescent="0.25">
      <c r="A2" s="2"/>
      <c r="B2" s="85" t="s">
        <v>141</v>
      </c>
      <c r="C2" s="85"/>
      <c r="D2" s="85"/>
      <c r="E2" s="92"/>
      <c r="F2" s="92"/>
      <c r="G2" s="4"/>
    </row>
    <row r="3" spans="1:16" x14ac:dyDescent="0.25">
      <c r="A3" s="6"/>
      <c r="B3" s="7"/>
      <c r="C3" s="8"/>
      <c r="D3" s="8"/>
      <c r="E3" s="8"/>
      <c r="F3" s="8"/>
      <c r="G3" s="9"/>
    </row>
    <row r="4" spans="1:16" x14ac:dyDescent="0.25">
      <c r="A4" s="6"/>
      <c r="B4" s="86" t="s">
        <v>73</v>
      </c>
      <c r="C4" s="87"/>
      <c r="D4" s="87"/>
      <c r="E4" s="87"/>
      <c r="F4" s="87"/>
      <c r="G4" s="9"/>
      <c r="H4" s="66"/>
      <c r="I4" s="66"/>
      <c r="J4" s="66"/>
      <c r="K4" s="66"/>
      <c r="L4" s="66"/>
      <c r="M4" s="66"/>
      <c r="N4" s="66"/>
      <c r="O4" s="66"/>
      <c r="P4" s="66"/>
    </row>
    <row r="5" spans="1:16" x14ac:dyDescent="0.25">
      <c r="A5" s="6"/>
      <c r="B5" s="87"/>
      <c r="C5" s="87"/>
      <c r="D5" s="87"/>
      <c r="E5" s="87"/>
      <c r="F5" s="87"/>
      <c r="G5" s="9"/>
      <c r="H5" s="66"/>
      <c r="I5" s="66"/>
      <c r="J5" s="66"/>
      <c r="K5" s="66"/>
      <c r="L5" s="66"/>
      <c r="M5" s="66"/>
      <c r="N5" s="66"/>
      <c r="O5" s="66"/>
      <c r="P5" s="77"/>
    </row>
    <row r="6" spans="1:16" x14ac:dyDescent="0.25">
      <c r="A6" s="6"/>
      <c r="B6" s="87"/>
      <c r="C6" s="87"/>
      <c r="D6" s="87"/>
      <c r="E6" s="87"/>
      <c r="F6" s="87"/>
      <c r="G6" s="9"/>
      <c r="H6" s="66"/>
      <c r="I6" s="66"/>
      <c r="J6" s="66"/>
      <c r="K6" s="66"/>
      <c r="L6" s="66"/>
      <c r="M6" s="66"/>
      <c r="N6" s="66"/>
      <c r="O6" s="66"/>
      <c r="P6" s="77"/>
    </row>
    <row r="7" spans="1:16" x14ac:dyDescent="0.25">
      <c r="A7" s="6"/>
      <c r="B7" s="87"/>
      <c r="C7" s="87"/>
      <c r="D7" s="87"/>
      <c r="E7" s="87"/>
      <c r="F7" s="87"/>
      <c r="G7" s="9"/>
      <c r="H7" s="66"/>
      <c r="I7" s="66"/>
      <c r="J7" s="66"/>
      <c r="K7" s="66"/>
      <c r="L7" s="66"/>
      <c r="M7" s="66"/>
      <c r="N7" s="66"/>
      <c r="O7" s="66"/>
      <c r="P7" s="77"/>
    </row>
    <row r="8" spans="1:16" x14ac:dyDescent="0.25">
      <c r="A8" s="6"/>
      <c r="B8" s="87"/>
      <c r="C8" s="87"/>
      <c r="D8" s="87"/>
      <c r="E8" s="87"/>
      <c r="F8" s="87"/>
      <c r="G8" s="9"/>
      <c r="H8" s="66"/>
      <c r="I8" s="66"/>
      <c r="J8" s="66"/>
      <c r="K8" s="66"/>
      <c r="L8" s="66"/>
      <c r="M8" s="66"/>
      <c r="N8" s="66"/>
      <c r="O8" s="66"/>
      <c r="P8" s="77"/>
    </row>
    <row r="9" spans="1:16" x14ac:dyDescent="0.25">
      <c r="A9" s="6"/>
      <c r="B9" s="64"/>
      <c r="C9" s="64"/>
      <c r="D9" s="64"/>
      <c r="E9" s="64"/>
      <c r="F9" s="64"/>
      <c r="G9" s="9"/>
      <c r="H9" s="66"/>
      <c r="I9" s="66"/>
      <c r="J9" s="66"/>
      <c r="K9" s="66"/>
      <c r="L9" s="66"/>
      <c r="M9" s="66"/>
      <c r="N9" s="66"/>
      <c r="O9" s="66"/>
      <c r="P9" s="77"/>
    </row>
    <row r="10" spans="1:16" ht="13.8" thickBot="1" x14ac:dyDescent="0.3">
      <c r="A10" s="6"/>
      <c r="B10" s="80" t="s">
        <v>115</v>
      </c>
      <c r="C10" s="82"/>
      <c r="D10" s="81" t="s">
        <v>116</v>
      </c>
      <c r="E10" s="82"/>
      <c r="F10" s="81" t="s">
        <v>117</v>
      </c>
      <c r="G10" s="9"/>
      <c r="H10" s="66"/>
      <c r="I10" s="66"/>
      <c r="J10" s="66"/>
      <c r="K10" s="66"/>
      <c r="L10" s="66"/>
      <c r="M10" s="66"/>
      <c r="N10" s="66"/>
      <c r="O10" s="66"/>
      <c r="P10" s="77"/>
    </row>
    <row r="11" spans="1:16" x14ac:dyDescent="0.25">
      <c r="A11" s="6"/>
      <c r="B11" s="67" t="s">
        <v>118</v>
      </c>
      <c r="C11" s="75"/>
      <c r="D11" s="75" t="s">
        <v>122</v>
      </c>
      <c r="E11" s="76"/>
      <c r="F11" s="76">
        <v>2.5000000000000001E-2</v>
      </c>
      <c r="G11" s="9"/>
      <c r="H11" s="66"/>
      <c r="I11" s="66"/>
      <c r="J11" s="66"/>
      <c r="K11" s="66"/>
      <c r="L11" s="66"/>
      <c r="M11" s="66"/>
      <c r="N11" s="66"/>
      <c r="O11" s="66"/>
      <c r="P11" s="77"/>
    </row>
    <row r="12" spans="1:16" x14ac:dyDescent="0.25">
      <c r="A12" s="6"/>
      <c r="B12" s="68" t="s">
        <v>119</v>
      </c>
      <c r="C12" s="71"/>
      <c r="D12" s="71" t="s">
        <v>121</v>
      </c>
      <c r="E12" s="78"/>
      <c r="F12" s="78">
        <v>0.02</v>
      </c>
      <c r="G12" s="9"/>
      <c r="I12" s="66"/>
      <c r="J12" s="66"/>
      <c r="K12" s="66"/>
      <c r="L12" s="66"/>
      <c r="M12" s="77"/>
      <c r="N12" s="77"/>
      <c r="O12" s="77"/>
      <c r="P12" s="77"/>
    </row>
    <row r="13" spans="1:16" ht="13.8" thickBot="1" x14ac:dyDescent="0.3">
      <c r="A13" s="6"/>
      <c r="B13" s="69" t="s">
        <v>120</v>
      </c>
      <c r="C13" s="72"/>
      <c r="D13" s="72" t="s">
        <v>123</v>
      </c>
      <c r="E13" s="79"/>
      <c r="F13" s="79">
        <v>1.4999999999999999E-2</v>
      </c>
      <c r="G13" s="9"/>
      <c r="I13" s="66"/>
      <c r="J13" s="66"/>
      <c r="K13" s="66"/>
      <c r="L13" s="66"/>
      <c r="M13" s="77"/>
      <c r="N13" s="77"/>
      <c r="O13" s="77"/>
      <c r="P13" s="77"/>
    </row>
    <row r="14" spans="1:16" x14ac:dyDescent="0.25">
      <c r="A14" s="6"/>
      <c r="B14" s="64"/>
      <c r="C14" s="64"/>
      <c r="D14" s="64"/>
      <c r="E14" s="64"/>
      <c r="F14" s="64"/>
      <c r="G14" s="9"/>
      <c r="I14" s="66"/>
      <c r="J14" s="66"/>
      <c r="K14" s="66"/>
      <c r="L14" s="66"/>
      <c r="M14" s="77"/>
      <c r="N14" s="77"/>
      <c r="O14" s="77"/>
      <c r="P14" s="77"/>
    </row>
    <row r="15" spans="1:16" x14ac:dyDescent="0.25">
      <c r="A15" s="6"/>
      <c r="B15" s="13" t="s">
        <v>62</v>
      </c>
      <c r="C15" s="8"/>
      <c r="D15" s="40">
        <v>10000</v>
      </c>
      <c r="E15" s="8"/>
      <c r="F15" s="47"/>
      <c r="G15" s="9"/>
      <c r="I15" s="66"/>
      <c r="J15" s="66"/>
      <c r="K15" s="66"/>
      <c r="L15" s="66"/>
      <c r="M15" s="66"/>
      <c r="N15" s="66"/>
      <c r="O15" s="66"/>
      <c r="P15" s="66"/>
    </row>
    <row r="16" spans="1:16" x14ac:dyDescent="0.25">
      <c r="A16" s="6"/>
      <c r="B16" s="8"/>
      <c r="C16" s="8"/>
      <c r="D16" s="10"/>
      <c r="E16" s="8"/>
      <c r="F16" s="14" t="s">
        <v>64</v>
      </c>
      <c r="G16" s="9"/>
      <c r="I16" s="66"/>
      <c r="J16" s="66"/>
      <c r="K16" s="66"/>
      <c r="L16" s="66"/>
      <c r="M16" s="66"/>
      <c r="N16" s="66"/>
      <c r="O16" s="66"/>
      <c r="P16" s="66"/>
    </row>
    <row r="17" spans="1:16" x14ac:dyDescent="0.25">
      <c r="A17" s="6"/>
      <c r="B17" s="11" t="s">
        <v>0</v>
      </c>
      <c r="C17" s="8"/>
      <c r="D17" s="12" t="s">
        <v>1</v>
      </c>
      <c r="E17" s="8"/>
      <c r="F17" s="12" t="s">
        <v>63</v>
      </c>
      <c r="G17" s="9"/>
      <c r="I17" s="66"/>
      <c r="J17" s="66"/>
      <c r="K17" s="66"/>
      <c r="L17" s="66"/>
      <c r="M17" s="66"/>
      <c r="N17" s="66"/>
      <c r="O17" s="66"/>
      <c r="P17" s="66"/>
    </row>
    <row r="18" spans="1:16" x14ac:dyDescent="0.25">
      <c r="A18" s="6"/>
      <c r="B18" s="8" t="s">
        <v>57</v>
      </c>
      <c r="C18" s="8"/>
      <c r="D18" s="33">
        <v>19800</v>
      </c>
      <c r="E18" s="8"/>
      <c r="F18" s="33"/>
      <c r="G18" s="9"/>
      <c r="I18" s="66"/>
      <c r="J18" s="66"/>
      <c r="K18" s="66"/>
      <c r="L18" s="66"/>
      <c r="M18" s="66"/>
      <c r="N18" s="66"/>
      <c r="O18" s="66"/>
      <c r="P18" s="66"/>
    </row>
    <row r="19" spans="1:16" x14ac:dyDescent="0.25">
      <c r="A19" s="6"/>
      <c r="B19" s="8" t="s">
        <v>59</v>
      </c>
      <c r="C19" s="8"/>
      <c r="D19" s="43">
        <v>2.5000000000000001E-2</v>
      </c>
      <c r="E19" s="8"/>
      <c r="F19" s="63">
        <f>(1-D19)*($D$15*D18)</f>
        <v>193050000</v>
      </c>
      <c r="G19" s="9"/>
    </row>
    <row r="20" spans="1:16" x14ac:dyDescent="0.25">
      <c r="A20" s="6"/>
      <c r="B20" s="8" t="s">
        <v>56</v>
      </c>
      <c r="C20" s="8"/>
      <c r="D20" s="33">
        <v>19500</v>
      </c>
      <c r="E20" s="8"/>
      <c r="F20" s="33"/>
      <c r="G20" s="9"/>
    </row>
    <row r="21" spans="1:16" x14ac:dyDescent="0.25">
      <c r="A21" s="6"/>
      <c r="B21" s="8" t="s">
        <v>58</v>
      </c>
      <c r="C21" s="8"/>
      <c r="D21" s="43">
        <v>0.02</v>
      </c>
      <c r="E21" s="8"/>
      <c r="F21" s="63">
        <f>(1-D21)*($D$15*D20)</f>
        <v>191100000</v>
      </c>
      <c r="G21" s="9"/>
    </row>
    <row r="22" spans="1:16" x14ac:dyDescent="0.25">
      <c r="A22" s="6"/>
      <c r="B22" s="8" t="s">
        <v>60</v>
      </c>
      <c r="C22" s="8"/>
      <c r="D22" s="33">
        <v>19425</v>
      </c>
      <c r="E22" s="8"/>
      <c r="F22" s="33"/>
      <c r="G22" s="9"/>
    </row>
    <row r="23" spans="1:16" x14ac:dyDescent="0.25">
      <c r="A23" s="6"/>
      <c r="B23" s="8" t="s">
        <v>61</v>
      </c>
      <c r="C23" s="8"/>
      <c r="D23" s="43">
        <v>1.4999999999999999E-2</v>
      </c>
      <c r="E23" s="8"/>
      <c r="F23" s="63">
        <f>(1-D23)*($D$15*D22)</f>
        <v>191336250</v>
      </c>
      <c r="G23" s="9"/>
    </row>
    <row r="24" spans="1:16" x14ac:dyDescent="0.25">
      <c r="A24" s="6"/>
      <c r="B24" s="8"/>
      <c r="C24" s="8"/>
      <c r="D24" s="44"/>
      <c r="E24" s="8"/>
      <c r="F24" s="48"/>
      <c r="G24" s="9"/>
    </row>
    <row r="25" spans="1:16" x14ac:dyDescent="0.25">
      <c r="A25" s="6"/>
      <c r="B25" s="86" t="s">
        <v>65</v>
      </c>
      <c r="C25" s="86"/>
      <c r="D25" s="86"/>
      <c r="E25" s="86"/>
      <c r="F25" s="86"/>
      <c r="G25" s="9"/>
    </row>
    <row r="26" spans="1:16" x14ac:dyDescent="0.25">
      <c r="A26" s="6"/>
      <c r="B26" s="86"/>
      <c r="C26" s="86"/>
      <c r="D26" s="86"/>
      <c r="E26" s="86"/>
      <c r="F26" s="86"/>
      <c r="G26" s="9"/>
    </row>
    <row r="27" spans="1:16" x14ac:dyDescent="0.25">
      <c r="A27" s="6"/>
      <c r="B27" s="86"/>
      <c r="C27" s="86"/>
      <c r="D27" s="86"/>
      <c r="E27" s="86"/>
      <c r="F27" s="86"/>
      <c r="G27" s="9"/>
    </row>
    <row r="28" spans="1:16" x14ac:dyDescent="0.25">
      <c r="A28" s="6"/>
      <c r="B28" s="8"/>
      <c r="C28" s="8"/>
      <c r="D28" s="8"/>
      <c r="E28" s="8"/>
      <c r="F28" s="8"/>
      <c r="G28" s="9"/>
    </row>
    <row r="29" spans="1:16" ht="13.8" thickBot="1" x14ac:dyDescent="0.3">
      <c r="A29" s="18"/>
      <c r="B29" s="19"/>
      <c r="C29" s="19"/>
      <c r="D29" s="19"/>
      <c r="E29" s="19"/>
      <c r="F29" s="19"/>
      <c r="G29" s="20"/>
    </row>
  </sheetData>
  <mergeCells count="3">
    <mergeCell ref="B25:F27"/>
    <mergeCell ref="B4:F8"/>
    <mergeCell ref="B2:F2"/>
  </mergeCells>
  <phoneticPr fontId="7" type="noConversion"/>
  <printOptions horizontalCentered="1"/>
  <pageMargins left="0.75" right="0.75" top="1" bottom="1" header="0.5" footer="0.5"/>
  <pageSetup scale="96"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workbookViewId="0"/>
  </sheetViews>
  <sheetFormatPr defaultColWidth="9.109375" defaultRowHeight="13.2" x14ac:dyDescent="0.25"/>
  <cols>
    <col min="1" max="1" width="2.6640625" style="1" customWidth="1"/>
    <col min="2" max="2" width="26.6640625" style="1" customWidth="1"/>
    <col min="3" max="3" width="2.6640625" style="1" customWidth="1"/>
    <col min="4" max="4" width="12.6640625" style="1" customWidth="1"/>
    <col min="5" max="5" width="2.6640625" style="3" customWidth="1"/>
    <col min="6" max="6" width="12.6640625" style="1" customWidth="1"/>
    <col min="7" max="7" width="2.6640625" style="1" customWidth="1"/>
    <col min="8" max="8" width="12.6640625" style="1" customWidth="1"/>
    <col min="9" max="9" width="2.6640625" style="1" customWidth="1"/>
    <col min="10" max="10" width="12.6640625" style="1" customWidth="1"/>
    <col min="11" max="11" width="2.6640625" style="1" customWidth="1"/>
    <col min="12" max="16384" width="9.109375" style="1"/>
  </cols>
  <sheetData>
    <row r="1" spans="1:11" x14ac:dyDescent="0.25">
      <c r="A1" s="21"/>
      <c r="B1" s="22"/>
      <c r="C1" s="22"/>
      <c r="D1" s="22"/>
      <c r="E1" s="22"/>
      <c r="F1" s="22"/>
      <c r="G1" s="22"/>
      <c r="H1" s="22"/>
      <c r="I1" s="22"/>
      <c r="J1" s="22"/>
      <c r="K1" s="23"/>
    </row>
    <row r="2" spans="1:11" ht="15.6" x14ac:dyDescent="0.25">
      <c r="A2" s="2"/>
      <c r="B2" s="85" t="s">
        <v>144</v>
      </c>
      <c r="C2" s="85"/>
      <c r="D2" s="85"/>
      <c r="E2" s="93"/>
      <c r="F2" s="93"/>
      <c r="G2" s="93"/>
      <c r="H2" s="93"/>
      <c r="I2" s="93"/>
      <c r="J2" s="93"/>
      <c r="K2" s="4"/>
    </row>
    <row r="3" spans="1:11" x14ac:dyDescent="0.25">
      <c r="A3" s="6"/>
      <c r="B3" s="7"/>
      <c r="C3" s="8"/>
      <c r="D3" s="8"/>
      <c r="E3" s="8"/>
      <c r="F3" s="8"/>
      <c r="G3" s="8"/>
      <c r="H3" s="8"/>
      <c r="I3" s="8"/>
      <c r="J3" s="8"/>
      <c r="K3" s="9"/>
    </row>
    <row r="4" spans="1:11" x14ac:dyDescent="0.25">
      <c r="A4" s="6"/>
      <c r="B4" s="86" t="s">
        <v>124</v>
      </c>
      <c r="C4" s="89"/>
      <c r="D4" s="89"/>
      <c r="E4" s="89"/>
      <c r="F4" s="89"/>
      <c r="G4" s="89"/>
      <c r="H4" s="89"/>
      <c r="I4" s="89"/>
      <c r="J4" s="89"/>
      <c r="K4" s="9"/>
    </row>
    <row r="5" spans="1:11" x14ac:dyDescent="0.25">
      <c r="A5" s="6"/>
      <c r="B5" s="89"/>
      <c r="C5" s="89"/>
      <c r="D5" s="89"/>
      <c r="E5" s="89"/>
      <c r="F5" s="89"/>
      <c r="G5" s="89"/>
      <c r="H5" s="89"/>
      <c r="I5" s="89"/>
      <c r="J5" s="89"/>
      <c r="K5" s="9"/>
    </row>
    <row r="6" spans="1:11" x14ac:dyDescent="0.25">
      <c r="A6" s="6"/>
      <c r="B6" s="89"/>
      <c r="C6" s="89"/>
      <c r="D6" s="89"/>
      <c r="E6" s="89"/>
      <c r="F6" s="89"/>
      <c r="G6" s="89"/>
      <c r="H6" s="89"/>
      <c r="I6" s="89"/>
      <c r="J6" s="89"/>
      <c r="K6" s="9"/>
    </row>
    <row r="7" spans="1:11" x14ac:dyDescent="0.25">
      <c r="A7" s="6"/>
      <c r="B7" s="89"/>
      <c r="C7" s="89"/>
      <c r="D7" s="89"/>
      <c r="E7" s="89"/>
      <c r="F7" s="89"/>
      <c r="G7" s="89"/>
      <c r="H7" s="89"/>
      <c r="I7" s="89"/>
      <c r="J7" s="89"/>
      <c r="K7" s="9"/>
    </row>
    <row r="8" spans="1:11" x14ac:dyDescent="0.25">
      <c r="A8" s="6"/>
      <c r="B8" s="89"/>
      <c r="C8" s="89"/>
      <c r="D8" s="89"/>
      <c r="E8" s="89"/>
      <c r="F8" s="89"/>
      <c r="G8" s="89"/>
      <c r="H8" s="89"/>
      <c r="I8" s="89"/>
      <c r="J8" s="89"/>
      <c r="K8" s="9"/>
    </row>
    <row r="9" spans="1:11" x14ac:dyDescent="0.25">
      <c r="A9" s="6"/>
      <c r="B9" s="89"/>
      <c r="C9" s="89"/>
      <c r="D9" s="89"/>
      <c r="E9" s="89"/>
      <c r="F9" s="89"/>
      <c r="G9" s="89"/>
      <c r="H9" s="89"/>
      <c r="I9" s="89"/>
      <c r="J9" s="89"/>
      <c r="K9" s="9"/>
    </row>
    <row r="10" spans="1:11" x14ac:dyDescent="0.25">
      <c r="A10" s="6"/>
      <c r="B10" s="89"/>
      <c r="C10" s="89"/>
      <c r="D10" s="89"/>
      <c r="E10" s="89"/>
      <c r="F10" s="89"/>
      <c r="G10" s="89"/>
      <c r="H10" s="89"/>
      <c r="I10" s="89"/>
      <c r="J10" s="89"/>
      <c r="K10" s="9"/>
    </row>
    <row r="11" spans="1:11" x14ac:dyDescent="0.25">
      <c r="A11" s="6"/>
      <c r="B11" s="89"/>
      <c r="C11" s="89"/>
      <c r="D11" s="89"/>
      <c r="E11" s="89"/>
      <c r="F11" s="89"/>
      <c r="G11" s="89"/>
      <c r="H11" s="89"/>
      <c r="I11" s="89"/>
      <c r="J11" s="89"/>
      <c r="K11" s="9"/>
    </row>
    <row r="12" spans="1:11" x14ac:dyDescent="0.25">
      <c r="A12" s="6"/>
      <c r="B12" s="13"/>
      <c r="C12" s="8"/>
      <c r="D12" s="8"/>
      <c r="E12" s="8"/>
      <c r="F12" s="8"/>
      <c r="G12" s="8"/>
      <c r="H12" s="8"/>
      <c r="I12" s="8"/>
      <c r="J12" s="8"/>
      <c r="K12" s="9"/>
    </row>
    <row r="13" spans="1:11" x14ac:dyDescent="0.25">
      <c r="A13" s="6"/>
      <c r="B13" s="13" t="s">
        <v>50</v>
      </c>
      <c r="C13" s="8"/>
      <c r="D13" s="40">
        <v>170</v>
      </c>
      <c r="E13" s="8"/>
      <c r="F13" s="8"/>
      <c r="G13" s="8"/>
      <c r="H13" s="8"/>
      <c r="I13" s="8"/>
      <c r="J13" s="8"/>
      <c r="K13" s="9"/>
    </row>
    <row r="14" spans="1:11" x14ac:dyDescent="0.25">
      <c r="A14" s="6"/>
      <c r="B14" s="13"/>
      <c r="C14" s="8"/>
      <c r="D14" s="8"/>
      <c r="E14" s="8"/>
      <c r="F14" s="8"/>
      <c r="G14" s="8"/>
      <c r="H14" s="8"/>
      <c r="I14" s="8"/>
      <c r="J14" s="8"/>
      <c r="K14" s="9"/>
    </row>
    <row r="15" spans="1:11" x14ac:dyDescent="0.25">
      <c r="A15" s="6"/>
      <c r="B15" s="8"/>
      <c r="C15" s="8"/>
      <c r="D15" s="14" t="s">
        <v>48</v>
      </c>
      <c r="E15" s="8"/>
      <c r="F15" s="14" t="s">
        <v>49</v>
      </c>
      <c r="G15" s="8"/>
      <c r="H15" s="14" t="s">
        <v>48</v>
      </c>
      <c r="I15" s="8"/>
      <c r="J15" s="14" t="s">
        <v>52</v>
      </c>
      <c r="K15" s="9"/>
    </row>
    <row r="16" spans="1:11" x14ac:dyDescent="0.25">
      <c r="A16" s="6"/>
      <c r="B16" s="8"/>
      <c r="C16" s="8"/>
      <c r="D16" s="14" t="s">
        <v>46</v>
      </c>
      <c r="E16" s="8"/>
      <c r="F16" s="14" t="s">
        <v>46</v>
      </c>
      <c r="G16" s="8"/>
      <c r="H16" s="14" t="s">
        <v>51</v>
      </c>
      <c r="I16" s="8"/>
      <c r="J16" s="14" t="s">
        <v>51</v>
      </c>
      <c r="K16" s="9"/>
    </row>
    <row r="17" spans="1:11" x14ac:dyDescent="0.25">
      <c r="A17" s="6"/>
      <c r="B17" s="11" t="s">
        <v>47</v>
      </c>
      <c r="C17" s="8"/>
      <c r="D17" s="12" t="s">
        <v>78</v>
      </c>
      <c r="E17" s="8"/>
      <c r="F17" s="12" t="s">
        <v>81</v>
      </c>
      <c r="G17" s="8"/>
      <c r="H17" s="12" t="s">
        <v>79</v>
      </c>
      <c r="I17" s="8"/>
      <c r="J17" s="12" t="s">
        <v>80</v>
      </c>
      <c r="K17" s="9"/>
    </row>
    <row r="18" spans="1:11" x14ac:dyDescent="0.25">
      <c r="A18" s="6"/>
      <c r="B18" s="49" t="s">
        <v>85</v>
      </c>
      <c r="C18" s="8"/>
      <c r="D18" s="15">
        <v>0.57020000000000004</v>
      </c>
      <c r="E18" s="8"/>
      <c r="F18" s="15">
        <v>0.83040000000000003</v>
      </c>
      <c r="G18" s="8"/>
      <c r="H18" s="60">
        <f>$D$13*D18</f>
        <v>96.934000000000012</v>
      </c>
      <c r="I18" s="8"/>
      <c r="J18" s="61">
        <f>$D$13*F18</f>
        <v>141.16800000000001</v>
      </c>
      <c r="K18" s="9"/>
    </row>
    <row r="19" spans="1:11" x14ac:dyDescent="0.25">
      <c r="A19" s="6"/>
      <c r="B19" s="49" t="s">
        <v>86</v>
      </c>
      <c r="C19" s="8"/>
      <c r="D19" s="15">
        <v>0.57120000000000004</v>
      </c>
      <c r="E19" s="8"/>
      <c r="F19" s="15">
        <v>0.82930000000000004</v>
      </c>
      <c r="G19" s="8"/>
      <c r="H19" s="60">
        <f>$D$13*D19</f>
        <v>97.104000000000013</v>
      </c>
      <c r="I19" s="8"/>
      <c r="J19" s="61">
        <f>$D$13*F19</f>
        <v>140.98099999999999</v>
      </c>
      <c r="K19" s="9"/>
    </row>
    <row r="20" spans="1:11" x14ac:dyDescent="0.25">
      <c r="A20" s="6"/>
      <c r="B20" s="49" t="s">
        <v>87</v>
      </c>
      <c r="C20" s="8"/>
      <c r="D20" s="15">
        <v>0.5756</v>
      </c>
      <c r="E20" s="8"/>
      <c r="F20" s="15">
        <v>0.83399999999999996</v>
      </c>
      <c r="G20" s="8"/>
      <c r="H20" s="60">
        <f>$D$13*D20</f>
        <v>97.852000000000004</v>
      </c>
      <c r="I20" s="8"/>
      <c r="J20" s="61">
        <f>$D$13*F20</f>
        <v>141.78</v>
      </c>
      <c r="K20" s="9"/>
    </row>
    <row r="21" spans="1:11" x14ac:dyDescent="0.25">
      <c r="A21" s="6"/>
      <c r="B21" s="8"/>
      <c r="C21" s="8"/>
      <c r="D21" s="33"/>
      <c r="E21" s="8"/>
      <c r="F21" s="33"/>
      <c r="G21" s="8"/>
      <c r="H21" s="33"/>
      <c r="I21" s="8"/>
      <c r="J21" s="33"/>
      <c r="K21" s="9"/>
    </row>
    <row r="22" spans="1:11" x14ac:dyDescent="0.25">
      <c r="A22" s="6"/>
      <c r="B22" s="86" t="s">
        <v>53</v>
      </c>
      <c r="C22" s="86"/>
      <c r="D22" s="86"/>
      <c r="E22" s="86"/>
      <c r="F22" s="86"/>
      <c r="G22" s="86"/>
      <c r="H22" s="86"/>
      <c r="I22" s="86"/>
      <c r="J22" s="86"/>
      <c r="K22" s="9"/>
    </row>
    <row r="23" spans="1:11" x14ac:dyDescent="0.25">
      <c r="A23" s="6"/>
      <c r="B23" s="86"/>
      <c r="C23" s="86"/>
      <c r="D23" s="86"/>
      <c r="E23" s="86"/>
      <c r="F23" s="86"/>
      <c r="G23" s="86"/>
      <c r="H23" s="86"/>
      <c r="I23" s="86"/>
      <c r="J23" s="86"/>
      <c r="K23" s="9"/>
    </row>
    <row r="24" spans="1:11" x14ac:dyDescent="0.25">
      <c r="A24" s="6"/>
      <c r="B24" s="86"/>
      <c r="C24" s="86"/>
      <c r="D24" s="86"/>
      <c r="E24" s="86"/>
      <c r="F24" s="86"/>
      <c r="G24" s="86"/>
      <c r="H24" s="86"/>
      <c r="I24" s="86"/>
      <c r="J24" s="86"/>
      <c r="K24" s="9"/>
    </row>
    <row r="25" spans="1:11" x14ac:dyDescent="0.25">
      <c r="A25" s="6"/>
      <c r="B25" s="86"/>
      <c r="C25" s="86"/>
      <c r="D25" s="86"/>
      <c r="E25" s="86"/>
      <c r="F25" s="86"/>
      <c r="G25" s="86"/>
      <c r="H25" s="86"/>
      <c r="I25" s="86"/>
      <c r="J25" s="86"/>
      <c r="K25" s="9"/>
    </row>
    <row r="26" spans="1:11" x14ac:dyDescent="0.25">
      <c r="A26" s="6"/>
      <c r="B26" s="86"/>
      <c r="C26" s="86"/>
      <c r="D26" s="86"/>
      <c r="E26" s="86"/>
      <c r="F26" s="86"/>
      <c r="G26" s="86"/>
      <c r="H26" s="86"/>
      <c r="I26" s="86"/>
      <c r="J26" s="86"/>
      <c r="K26" s="9"/>
    </row>
    <row r="27" spans="1:11" ht="13.8" thickBot="1" x14ac:dyDescent="0.3">
      <c r="A27" s="18"/>
      <c r="B27" s="19"/>
      <c r="C27" s="19"/>
      <c r="D27" s="19"/>
      <c r="E27" s="19"/>
      <c r="F27" s="19"/>
      <c r="G27" s="19"/>
      <c r="H27" s="19"/>
      <c r="I27" s="19"/>
      <c r="J27" s="19"/>
      <c r="K27" s="20"/>
    </row>
  </sheetData>
  <mergeCells count="3">
    <mergeCell ref="B2:J2"/>
    <mergeCell ref="B22:J26"/>
    <mergeCell ref="B4:J11"/>
  </mergeCells>
  <phoneticPr fontId="7" type="noConversion"/>
  <printOptions horizontalCentered="1"/>
  <pageMargins left="0.75" right="0.75" top="1" bottom="1" header="0.5" footer="0.5"/>
  <pageSetup scale="96"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7"/>
  <sheetViews>
    <sheetView workbookViewId="0"/>
  </sheetViews>
  <sheetFormatPr defaultColWidth="9.109375" defaultRowHeight="13.2" x14ac:dyDescent="0.25"/>
  <cols>
    <col min="1" max="1" width="2.6640625" style="1" customWidth="1"/>
    <col min="2" max="2" width="52.6640625" style="1" customWidth="1"/>
    <col min="3" max="3" width="2.6640625" style="1" customWidth="1"/>
    <col min="4" max="4" width="16.6640625" style="1" customWidth="1"/>
    <col min="5" max="5" width="2.6640625" style="1" customWidth="1"/>
    <col min="6" max="16384" width="9.109375" style="1"/>
  </cols>
  <sheetData>
    <row r="1" spans="1:13" x14ac:dyDescent="0.25">
      <c r="A1" s="21"/>
      <c r="B1" s="22"/>
      <c r="C1" s="22"/>
      <c r="D1" s="22"/>
      <c r="E1" s="23"/>
    </row>
    <row r="2" spans="1:13" ht="15.6" x14ac:dyDescent="0.25">
      <c r="A2" s="2"/>
      <c r="B2" s="85" t="s">
        <v>143</v>
      </c>
      <c r="C2" s="85"/>
      <c r="D2" s="85"/>
      <c r="E2" s="4"/>
    </row>
    <row r="3" spans="1:13" x14ac:dyDescent="0.25">
      <c r="A3" s="6"/>
      <c r="B3" s="7"/>
      <c r="C3" s="8"/>
      <c r="D3" s="8"/>
      <c r="E3" s="9"/>
      <c r="M3" s="66"/>
    </row>
    <row r="4" spans="1:13" x14ac:dyDescent="0.25">
      <c r="A4" s="6"/>
      <c r="B4" s="86" t="s">
        <v>112</v>
      </c>
      <c r="C4" s="87"/>
      <c r="D4" s="87"/>
      <c r="E4" s="9"/>
      <c r="M4" s="66"/>
    </row>
    <row r="5" spans="1:13" x14ac:dyDescent="0.25">
      <c r="A5" s="6"/>
      <c r="B5" s="87"/>
      <c r="C5" s="87"/>
      <c r="D5" s="87"/>
      <c r="E5" s="9"/>
      <c r="M5" s="66"/>
    </row>
    <row r="6" spans="1:13" x14ac:dyDescent="0.25">
      <c r="A6" s="6"/>
      <c r="B6" s="87"/>
      <c r="C6" s="87"/>
      <c r="D6" s="87"/>
      <c r="E6" s="9"/>
      <c r="M6" s="66"/>
    </row>
    <row r="7" spans="1:13" x14ac:dyDescent="0.25">
      <c r="A7" s="6"/>
      <c r="B7" s="87"/>
      <c r="C7" s="87"/>
      <c r="D7" s="87"/>
      <c r="E7" s="9"/>
    </row>
    <row r="8" spans="1:13" x14ac:dyDescent="0.25">
      <c r="A8" s="6"/>
      <c r="B8" s="87"/>
      <c r="C8" s="87"/>
      <c r="D8" s="87"/>
      <c r="E8" s="9"/>
    </row>
    <row r="9" spans="1:13" x14ac:dyDescent="0.25">
      <c r="A9" s="6"/>
      <c r="B9" s="87"/>
      <c r="C9" s="87"/>
      <c r="D9" s="87"/>
      <c r="E9" s="9"/>
    </row>
    <row r="10" spans="1:13" x14ac:dyDescent="0.25">
      <c r="A10" s="6"/>
      <c r="B10" s="83"/>
      <c r="C10" s="83"/>
      <c r="D10" s="83"/>
      <c r="E10" s="9"/>
    </row>
    <row r="11" spans="1:13" ht="13.8" thickBot="1" x14ac:dyDescent="0.3">
      <c r="A11" s="6"/>
      <c r="B11" s="13" t="s">
        <v>131</v>
      </c>
      <c r="C11" s="64"/>
      <c r="D11" s="84" t="s">
        <v>46</v>
      </c>
      <c r="E11" s="9"/>
    </row>
    <row r="12" spans="1:13" x14ac:dyDescent="0.25">
      <c r="A12" s="6"/>
      <c r="B12" s="67" t="s">
        <v>128</v>
      </c>
      <c r="C12" s="73"/>
      <c r="D12" s="70" t="s">
        <v>114</v>
      </c>
      <c r="E12" s="9"/>
    </row>
    <row r="13" spans="1:13" x14ac:dyDescent="0.25">
      <c r="A13" s="6"/>
      <c r="B13" s="68" t="s">
        <v>129</v>
      </c>
      <c r="C13" s="65"/>
      <c r="D13" s="71" t="s">
        <v>127</v>
      </c>
      <c r="E13" s="9"/>
    </row>
    <row r="14" spans="1:13" ht="13.8" thickBot="1" x14ac:dyDescent="0.3">
      <c r="A14" s="6"/>
      <c r="B14" s="69" t="s">
        <v>130</v>
      </c>
      <c r="C14" s="74"/>
      <c r="D14" s="72" t="s">
        <v>113</v>
      </c>
      <c r="E14" s="9"/>
    </row>
    <row r="15" spans="1:13" x14ac:dyDescent="0.25">
      <c r="A15" s="6"/>
      <c r="B15" s="8"/>
      <c r="C15" s="8"/>
      <c r="D15" s="10"/>
      <c r="E15" s="9"/>
    </row>
    <row r="16" spans="1:13" x14ac:dyDescent="0.25">
      <c r="A16" s="6"/>
      <c r="B16" s="11" t="s">
        <v>0</v>
      </c>
      <c r="C16" s="8"/>
      <c r="D16" s="12" t="s">
        <v>1</v>
      </c>
      <c r="E16" s="9"/>
    </row>
    <row r="17" spans="1:5" x14ac:dyDescent="0.25">
      <c r="A17" s="6"/>
      <c r="B17" s="8" t="s">
        <v>68</v>
      </c>
      <c r="C17" s="8"/>
      <c r="D17" s="41">
        <v>425000</v>
      </c>
      <c r="E17" s="9"/>
    </row>
    <row r="18" spans="1:5" x14ac:dyDescent="0.25">
      <c r="A18" s="6"/>
      <c r="B18" s="8" t="s">
        <v>70</v>
      </c>
      <c r="C18" s="8"/>
      <c r="D18" s="42">
        <v>0.96</v>
      </c>
      <c r="E18" s="9"/>
    </row>
    <row r="19" spans="1:5" x14ac:dyDescent="0.25">
      <c r="A19" s="6"/>
      <c r="B19" s="8" t="s">
        <v>71</v>
      </c>
      <c r="C19" s="8"/>
      <c r="D19" s="42">
        <v>0.71099999999999997</v>
      </c>
      <c r="E19" s="9"/>
    </row>
    <row r="20" spans="1:5" x14ac:dyDescent="0.25">
      <c r="A20" s="6"/>
      <c r="B20" s="8" t="s">
        <v>99</v>
      </c>
      <c r="C20" s="8"/>
      <c r="D20" s="50">
        <f>D23/D19</f>
        <v>5.2751054852320678</v>
      </c>
      <c r="E20" s="9"/>
    </row>
    <row r="21" spans="1:5" x14ac:dyDescent="0.25">
      <c r="A21" s="6"/>
      <c r="B21" s="8" t="s">
        <v>11</v>
      </c>
      <c r="C21" s="8"/>
      <c r="D21" s="43">
        <v>0.13</v>
      </c>
      <c r="E21" s="9"/>
    </row>
    <row r="22" spans="1:5" x14ac:dyDescent="0.25">
      <c r="A22" s="6"/>
      <c r="B22" s="8" t="s">
        <v>12</v>
      </c>
      <c r="C22" s="8"/>
      <c r="D22" s="43">
        <v>0.28000000000000003</v>
      </c>
      <c r="E22" s="9"/>
    </row>
    <row r="23" spans="1:5" x14ac:dyDescent="0.25">
      <c r="A23" s="6"/>
      <c r="B23" s="8" t="s">
        <v>69</v>
      </c>
      <c r="C23" s="8"/>
      <c r="D23" s="44">
        <v>3.7505999999999999</v>
      </c>
      <c r="E23" s="9"/>
    </row>
    <row r="24" spans="1:5" x14ac:dyDescent="0.25">
      <c r="A24" s="6"/>
      <c r="B24" s="8"/>
      <c r="C24" s="8"/>
      <c r="D24" s="29"/>
      <c r="E24" s="9"/>
    </row>
    <row r="25" spans="1:5" x14ac:dyDescent="0.25">
      <c r="A25" s="6"/>
      <c r="B25" s="11" t="s">
        <v>10</v>
      </c>
      <c r="C25" s="8"/>
      <c r="D25" s="34"/>
      <c r="E25" s="9"/>
    </row>
    <row r="26" spans="1:5" x14ac:dyDescent="0.25">
      <c r="A26" s="6"/>
      <c r="B26" s="8" t="s">
        <v>14</v>
      </c>
      <c r="C26" s="8"/>
      <c r="D26" s="45">
        <f>D17*D18</f>
        <v>408000</v>
      </c>
      <c r="E26" s="9"/>
    </row>
    <row r="27" spans="1:5" x14ac:dyDescent="0.25">
      <c r="A27" s="6"/>
      <c r="B27" s="8" t="s">
        <v>24</v>
      </c>
      <c r="C27" s="8"/>
      <c r="D27" s="46">
        <f>D21*D26</f>
        <v>53040</v>
      </c>
      <c r="E27" s="9"/>
    </row>
    <row r="28" spans="1:5" x14ac:dyDescent="0.25">
      <c r="A28" s="6"/>
      <c r="B28" s="8" t="s">
        <v>13</v>
      </c>
      <c r="C28" s="8"/>
      <c r="D28" s="45">
        <f>D26+D27</f>
        <v>461040</v>
      </c>
      <c r="E28" s="9"/>
    </row>
    <row r="29" spans="1:5" x14ac:dyDescent="0.25">
      <c r="A29" s="6"/>
      <c r="B29" s="8"/>
      <c r="C29" s="8"/>
      <c r="D29" s="45"/>
      <c r="E29" s="9"/>
    </row>
    <row r="30" spans="1:5" x14ac:dyDescent="0.25">
      <c r="A30" s="6"/>
      <c r="B30" s="8" t="s">
        <v>15</v>
      </c>
      <c r="C30" s="8"/>
      <c r="D30" s="46">
        <f>D22*D28</f>
        <v>129091.20000000001</v>
      </c>
      <c r="E30" s="9"/>
    </row>
    <row r="31" spans="1:5" x14ac:dyDescent="0.25">
      <c r="A31" s="6"/>
      <c r="B31" s="8" t="s">
        <v>22</v>
      </c>
      <c r="C31" s="8"/>
      <c r="D31" s="45">
        <f>D28+D30</f>
        <v>590131.19999999995</v>
      </c>
      <c r="E31" s="9"/>
    </row>
    <row r="32" spans="1:5" x14ac:dyDescent="0.25">
      <c r="A32" s="6"/>
      <c r="B32" s="8"/>
      <c r="C32" s="8"/>
      <c r="D32" s="45"/>
      <c r="E32" s="9"/>
    </row>
    <row r="33" spans="1:5" x14ac:dyDescent="0.25">
      <c r="A33" s="6"/>
      <c r="B33" s="8" t="s">
        <v>23</v>
      </c>
      <c r="C33" s="8"/>
      <c r="D33" s="45">
        <f>D20*D31</f>
        <v>3113004.3301265822</v>
      </c>
      <c r="E33" s="9"/>
    </row>
    <row r="34" spans="1:5" x14ac:dyDescent="0.25">
      <c r="A34" s="6"/>
      <c r="B34" s="8" t="s">
        <v>83</v>
      </c>
      <c r="C34" s="8"/>
      <c r="D34" s="45"/>
      <c r="E34" s="9"/>
    </row>
    <row r="35" spans="1:5" x14ac:dyDescent="0.25">
      <c r="A35" s="6"/>
      <c r="B35" s="8"/>
      <c r="C35" s="8"/>
      <c r="D35" s="45"/>
      <c r="E35" s="9"/>
    </row>
    <row r="36" spans="1:5" x14ac:dyDescent="0.25">
      <c r="A36" s="6"/>
      <c r="B36" s="8" t="s">
        <v>111</v>
      </c>
      <c r="C36" s="8"/>
      <c r="D36" s="58">
        <f>D33/D23</f>
        <v>830001.68776371307</v>
      </c>
      <c r="E36" s="9"/>
    </row>
    <row r="37" spans="1:5" ht="13.8" thickBot="1" x14ac:dyDescent="0.3">
      <c r="A37" s="18"/>
      <c r="B37" s="19"/>
      <c r="C37" s="19"/>
      <c r="D37" s="19"/>
      <c r="E37" s="20"/>
    </row>
  </sheetData>
  <mergeCells count="2">
    <mergeCell ref="B2:D2"/>
    <mergeCell ref="B4:D9"/>
  </mergeCells>
  <phoneticPr fontId="7" type="noConversion"/>
  <printOptions horizontalCentered="1"/>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
  <sheetViews>
    <sheetView workbookViewId="0"/>
  </sheetViews>
  <sheetFormatPr defaultColWidth="9.109375" defaultRowHeight="13.2" x14ac:dyDescent="0.25"/>
  <cols>
    <col min="1" max="1" width="2.6640625" style="1" customWidth="1"/>
    <col min="2" max="2" width="44.6640625" style="1" customWidth="1"/>
    <col min="3" max="3" width="2.6640625" style="1" customWidth="1"/>
    <col min="4" max="4" width="12.6640625" style="1" customWidth="1"/>
    <col min="5" max="5" width="2.6640625" style="1" customWidth="1"/>
    <col min="6" max="16384" width="9.109375" style="1"/>
  </cols>
  <sheetData>
    <row r="1" spans="1:5" x14ac:dyDescent="0.25">
      <c r="A1" s="21"/>
      <c r="B1" s="22"/>
      <c r="C1" s="22"/>
      <c r="D1" s="22"/>
      <c r="E1" s="23"/>
    </row>
    <row r="2" spans="1:5" ht="15.6" x14ac:dyDescent="0.25">
      <c r="A2" s="2"/>
      <c r="B2" s="85" t="s">
        <v>132</v>
      </c>
      <c r="C2" s="85"/>
      <c r="D2" s="85"/>
      <c r="E2" s="4"/>
    </row>
    <row r="3" spans="1:5" x14ac:dyDescent="0.25">
      <c r="A3" s="6"/>
      <c r="B3" s="7"/>
      <c r="C3" s="8"/>
      <c r="D3" s="8"/>
      <c r="E3" s="9"/>
    </row>
    <row r="4" spans="1:5" x14ac:dyDescent="0.25">
      <c r="A4" s="6"/>
      <c r="B4" s="86" t="s">
        <v>104</v>
      </c>
      <c r="C4" s="86"/>
      <c r="D4" s="86"/>
      <c r="E4" s="9"/>
    </row>
    <row r="5" spans="1:5" x14ac:dyDescent="0.25">
      <c r="A5" s="6"/>
      <c r="B5" s="86"/>
      <c r="C5" s="86"/>
      <c r="D5" s="86"/>
      <c r="E5" s="9"/>
    </row>
    <row r="6" spans="1:5" x14ac:dyDescent="0.25">
      <c r="A6" s="6"/>
      <c r="B6" s="86"/>
      <c r="C6" s="86"/>
      <c r="D6" s="86"/>
      <c r="E6" s="9"/>
    </row>
    <row r="7" spans="1:5" x14ac:dyDescent="0.25">
      <c r="A7" s="6"/>
      <c r="B7" s="8"/>
      <c r="C7" s="8"/>
      <c r="D7" s="10"/>
      <c r="E7" s="9"/>
    </row>
    <row r="8" spans="1:5" x14ac:dyDescent="0.25">
      <c r="A8" s="6"/>
      <c r="B8" s="11" t="s">
        <v>0</v>
      </c>
      <c r="C8" s="8"/>
      <c r="D8" s="12" t="s">
        <v>1</v>
      </c>
      <c r="E8" s="9"/>
    </row>
    <row r="9" spans="1:5" x14ac:dyDescent="0.25">
      <c r="A9" s="6"/>
      <c r="B9" s="8" t="s">
        <v>2</v>
      </c>
      <c r="C9" s="8"/>
      <c r="D9" s="15">
        <v>12.42</v>
      </c>
      <c r="E9" s="9"/>
    </row>
    <row r="10" spans="1:5" x14ac:dyDescent="0.25">
      <c r="A10" s="6"/>
      <c r="B10" s="8" t="s">
        <v>103</v>
      </c>
      <c r="C10" s="8"/>
      <c r="D10" s="24">
        <v>500000</v>
      </c>
      <c r="E10" s="9"/>
    </row>
    <row r="11" spans="1:5" x14ac:dyDescent="0.25">
      <c r="A11" s="6"/>
      <c r="B11" s="8"/>
      <c r="C11" s="8"/>
      <c r="D11" s="29"/>
      <c r="E11" s="9"/>
    </row>
    <row r="12" spans="1:5" x14ac:dyDescent="0.25">
      <c r="A12" s="6"/>
      <c r="B12" s="13" t="s">
        <v>3</v>
      </c>
      <c r="C12" s="8"/>
      <c r="D12" s="58">
        <f>D10/D9</f>
        <v>40257.648953301126</v>
      </c>
      <c r="E12" s="9"/>
    </row>
    <row r="13" spans="1:5" x14ac:dyDescent="0.25">
      <c r="A13" s="6"/>
      <c r="B13" s="8" t="s">
        <v>9</v>
      </c>
      <c r="C13" s="8"/>
      <c r="D13" s="32"/>
      <c r="E13" s="9"/>
    </row>
    <row r="14" spans="1:5" x14ac:dyDescent="0.25">
      <c r="A14" s="6"/>
      <c r="B14" s="8"/>
      <c r="C14" s="8"/>
      <c r="D14" s="32"/>
      <c r="E14" s="9"/>
    </row>
    <row r="15" spans="1:5" x14ac:dyDescent="0.25">
      <c r="A15" s="6"/>
      <c r="B15" s="8" t="s">
        <v>21</v>
      </c>
      <c r="C15" s="8"/>
      <c r="D15" s="32"/>
      <c r="E15" s="9"/>
    </row>
    <row r="16" spans="1:5" ht="13.8" thickBot="1" x14ac:dyDescent="0.3">
      <c r="A16" s="18"/>
      <c r="B16" s="19"/>
      <c r="C16" s="19"/>
      <c r="D16" s="19"/>
      <c r="E16" s="20"/>
    </row>
  </sheetData>
  <mergeCells count="2">
    <mergeCell ref="B2:D2"/>
    <mergeCell ref="B4:D6"/>
  </mergeCells>
  <phoneticPr fontId="0" type="noConversion"/>
  <printOptions horizontalCentered="1"/>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
  <sheetViews>
    <sheetView workbookViewId="0"/>
  </sheetViews>
  <sheetFormatPr defaultColWidth="9.109375" defaultRowHeight="13.2" x14ac:dyDescent="0.25"/>
  <cols>
    <col min="1" max="1" width="2.6640625" style="1" customWidth="1"/>
    <col min="2" max="2" width="48.6640625" style="1" customWidth="1"/>
    <col min="3" max="3" width="2.6640625" style="1" customWidth="1"/>
    <col min="4" max="4" width="12.6640625" style="1" customWidth="1"/>
    <col min="5" max="5" width="2.6640625" style="1" customWidth="1"/>
    <col min="6" max="16384" width="9.109375" style="1"/>
  </cols>
  <sheetData>
    <row r="1" spans="1:5" x14ac:dyDescent="0.25">
      <c r="A1" s="21"/>
      <c r="B1" s="22"/>
      <c r="C1" s="22"/>
      <c r="D1" s="22"/>
      <c r="E1" s="23"/>
    </row>
    <row r="2" spans="1:5" ht="15.6" x14ac:dyDescent="0.25">
      <c r="A2" s="2"/>
      <c r="B2" s="85" t="s">
        <v>134</v>
      </c>
      <c r="C2" s="85"/>
      <c r="D2" s="85"/>
      <c r="E2" s="4"/>
    </row>
    <row r="3" spans="1:5" x14ac:dyDescent="0.25">
      <c r="A3" s="6"/>
      <c r="B3" s="7"/>
      <c r="C3" s="8"/>
      <c r="D3" s="8"/>
      <c r="E3" s="9"/>
    </row>
    <row r="4" spans="1:5" x14ac:dyDescent="0.25">
      <c r="A4" s="6"/>
      <c r="B4" s="86" t="s">
        <v>102</v>
      </c>
      <c r="C4" s="86"/>
      <c r="D4" s="86"/>
      <c r="E4" s="9"/>
    </row>
    <row r="5" spans="1:5" x14ac:dyDescent="0.25">
      <c r="A5" s="6"/>
      <c r="B5" s="86"/>
      <c r="C5" s="86"/>
      <c r="D5" s="86"/>
      <c r="E5" s="9"/>
    </row>
    <row r="6" spans="1:5" x14ac:dyDescent="0.25">
      <c r="A6" s="6"/>
      <c r="B6" s="86"/>
      <c r="C6" s="86"/>
      <c r="D6" s="86"/>
      <c r="E6" s="9"/>
    </row>
    <row r="7" spans="1:5" x14ac:dyDescent="0.25">
      <c r="A7" s="6"/>
      <c r="B7" s="8"/>
      <c r="C7" s="8"/>
      <c r="D7" s="10"/>
      <c r="E7" s="9"/>
    </row>
    <row r="8" spans="1:5" x14ac:dyDescent="0.25">
      <c r="A8" s="6"/>
      <c r="B8" s="11" t="s">
        <v>0</v>
      </c>
      <c r="C8" s="8"/>
      <c r="D8" s="12" t="s">
        <v>1</v>
      </c>
      <c r="E8" s="9"/>
    </row>
    <row r="9" spans="1:5" x14ac:dyDescent="0.25">
      <c r="A9" s="6"/>
      <c r="B9" s="8" t="s">
        <v>17</v>
      </c>
      <c r="C9" s="8"/>
      <c r="D9" s="26">
        <v>20.67</v>
      </c>
      <c r="E9" s="9"/>
    </row>
    <row r="10" spans="1:5" x14ac:dyDescent="0.25">
      <c r="A10" s="6"/>
      <c r="B10" s="8" t="s">
        <v>20</v>
      </c>
      <c r="C10" s="8"/>
      <c r="D10" s="24">
        <v>410</v>
      </c>
      <c r="E10" s="9"/>
    </row>
    <row r="11" spans="1:5" x14ac:dyDescent="0.25">
      <c r="A11" s="6"/>
      <c r="B11" s="8"/>
      <c r="C11" s="8"/>
      <c r="D11" s="29"/>
      <c r="E11" s="9"/>
    </row>
    <row r="12" spans="1:5" x14ac:dyDescent="0.25">
      <c r="A12" s="6"/>
      <c r="B12" s="13" t="s">
        <v>26</v>
      </c>
      <c r="C12" s="8"/>
      <c r="D12" s="55">
        <f>D10/D9</f>
        <v>19.835510401548134</v>
      </c>
      <c r="E12" s="9"/>
    </row>
    <row r="13" spans="1:5" x14ac:dyDescent="0.25">
      <c r="A13" s="6"/>
      <c r="B13" s="8" t="s">
        <v>27</v>
      </c>
      <c r="C13" s="8"/>
      <c r="D13" s="31"/>
      <c r="E13" s="9"/>
    </row>
    <row r="14" spans="1:5" x14ac:dyDescent="0.25">
      <c r="A14" s="6"/>
      <c r="B14" s="8"/>
      <c r="C14" s="8"/>
      <c r="D14" s="31"/>
      <c r="E14" s="9"/>
    </row>
    <row r="15" spans="1:5" x14ac:dyDescent="0.25">
      <c r="A15" s="6"/>
      <c r="B15" s="13" t="s">
        <v>28</v>
      </c>
      <c r="C15" s="8"/>
      <c r="D15" s="56">
        <f>1/D12</f>
        <v>5.0414634146341473E-2</v>
      </c>
      <c r="E15" s="9"/>
    </row>
    <row r="16" spans="1:5" ht="13.8" thickBot="1" x14ac:dyDescent="0.3">
      <c r="A16" s="18"/>
      <c r="B16" s="19"/>
      <c r="C16" s="19"/>
      <c r="D16" s="19"/>
      <c r="E16" s="20"/>
    </row>
  </sheetData>
  <mergeCells count="2">
    <mergeCell ref="B2:D2"/>
    <mergeCell ref="B4:D6"/>
  </mergeCells>
  <phoneticPr fontId="0" type="noConversion"/>
  <printOptions horizontalCentered="1"/>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5"/>
  <sheetViews>
    <sheetView workbookViewId="0"/>
  </sheetViews>
  <sheetFormatPr defaultColWidth="9.109375" defaultRowHeight="13.2" x14ac:dyDescent="0.25"/>
  <cols>
    <col min="1" max="1" width="2.6640625" style="1" customWidth="1"/>
    <col min="2" max="2" width="40.6640625" style="1" customWidth="1"/>
    <col min="3" max="3" width="2.6640625" style="1" customWidth="1"/>
    <col min="4" max="4" width="12.6640625" style="1" customWidth="1"/>
    <col min="5" max="5" width="2.6640625" style="1" customWidth="1"/>
    <col min="6" max="6" width="12.6640625" style="1" customWidth="1"/>
    <col min="7" max="7" width="2.6640625" style="1" customWidth="1"/>
    <col min="8" max="16384" width="9.109375" style="1"/>
  </cols>
  <sheetData>
    <row r="1" spans="1:7" x14ac:dyDescent="0.25">
      <c r="A1" s="21"/>
      <c r="B1" s="22"/>
      <c r="C1" s="22"/>
      <c r="D1" s="22"/>
      <c r="E1" s="22"/>
      <c r="F1" s="22"/>
      <c r="G1" s="23"/>
    </row>
    <row r="2" spans="1:7" ht="15.6" x14ac:dyDescent="0.25">
      <c r="A2" s="2"/>
      <c r="B2" s="85" t="s">
        <v>135</v>
      </c>
      <c r="C2" s="85"/>
      <c r="D2" s="85"/>
      <c r="E2" s="5"/>
      <c r="F2" s="5"/>
      <c r="G2" s="4"/>
    </row>
    <row r="3" spans="1:7" x14ac:dyDescent="0.25">
      <c r="A3" s="6"/>
      <c r="B3" s="7"/>
      <c r="C3" s="8"/>
      <c r="D3" s="8"/>
      <c r="E3" s="8"/>
      <c r="F3" s="8"/>
      <c r="G3" s="9"/>
    </row>
    <row r="4" spans="1:7" x14ac:dyDescent="0.25">
      <c r="A4" s="6"/>
      <c r="B4" s="86" t="s">
        <v>125</v>
      </c>
      <c r="C4" s="87"/>
      <c r="D4" s="87"/>
      <c r="E4" s="87"/>
      <c r="F4" s="87"/>
      <c r="G4" s="9"/>
    </row>
    <row r="5" spans="1:7" x14ac:dyDescent="0.25">
      <c r="A5" s="6"/>
      <c r="B5" s="87"/>
      <c r="C5" s="87"/>
      <c r="D5" s="87"/>
      <c r="E5" s="87"/>
      <c r="F5" s="87"/>
      <c r="G5" s="9"/>
    </row>
    <row r="6" spans="1:7" x14ac:dyDescent="0.25">
      <c r="A6" s="6"/>
      <c r="B6" s="87"/>
      <c r="C6" s="87"/>
      <c r="D6" s="87"/>
      <c r="E6" s="87"/>
      <c r="F6" s="87"/>
      <c r="G6" s="9"/>
    </row>
    <row r="7" spans="1:7" x14ac:dyDescent="0.25">
      <c r="A7" s="6"/>
      <c r="B7" s="13"/>
      <c r="C7" s="8"/>
      <c r="D7" s="8"/>
      <c r="E7" s="8"/>
      <c r="F7" s="8"/>
      <c r="G7" s="9"/>
    </row>
    <row r="8" spans="1:7" x14ac:dyDescent="0.25">
      <c r="A8" s="6"/>
      <c r="B8" s="8"/>
      <c r="C8" s="8"/>
      <c r="D8" s="14" t="s">
        <v>16</v>
      </c>
      <c r="E8" s="8"/>
      <c r="F8" s="10"/>
      <c r="G8" s="9"/>
    </row>
    <row r="9" spans="1:7" x14ac:dyDescent="0.25">
      <c r="A9" s="6"/>
      <c r="B9" s="11" t="s">
        <v>0</v>
      </c>
      <c r="C9" s="8"/>
      <c r="D9" s="12" t="s">
        <v>1</v>
      </c>
      <c r="E9" s="8"/>
      <c r="F9" s="12" t="s">
        <v>19</v>
      </c>
      <c r="G9" s="9"/>
    </row>
    <row r="10" spans="1:7" x14ac:dyDescent="0.25">
      <c r="A10" s="6"/>
      <c r="B10" s="8" t="s">
        <v>17</v>
      </c>
      <c r="C10" s="8"/>
      <c r="D10" s="25">
        <v>20.67</v>
      </c>
      <c r="E10" s="8"/>
      <c r="F10" s="26">
        <v>42</v>
      </c>
      <c r="G10" s="9"/>
    </row>
    <row r="11" spans="1:7" x14ac:dyDescent="0.25">
      <c r="A11" s="6"/>
      <c r="B11" s="8" t="s">
        <v>18</v>
      </c>
      <c r="C11" s="8"/>
      <c r="D11" s="27">
        <v>3.7683</v>
      </c>
      <c r="E11" s="8"/>
      <c r="F11" s="28">
        <v>3.7683</v>
      </c>
      <c r="G11" s="9"/>
    </row>
    <row r="12" spans="1:7" x14ac:dyDescent="0.25">
      <c r="A12" s="6"/>
      <c r="B12" s="8"/>
      <c r="C12" s="8"/>
      <c r="D12" s="29"/>
      <c r="E12" s="8"/>
      <c r="F12" s="29"/>
      <c r="G12" s="9"/>
    </row>
    <row r="13" spans="1:7" x14ac:dyDescent="0.25">
      <c r="A13" s="6"/>
      <c r="B13" s="13" t="s">
        <v>25</v>
      </c>
      <c r="C13" s="8"/>
      <c r="D13" s="57">
        <f>D10/D11</f>
        <v>5.485232067510549</v>
      </c>
      <c r="E13" s="30"/>
      <c r="F13" s="57">
        <f>F10/F11</f>
        <v>11.145609426001114</v>
      </c>
      <c r="G13" s="9"/>
    </row>
    <row r="14" spans="1:7" x14ac:dyDescent="0.25">
      <c r="A14" s="6"/>
      <c r="B14" s="8" t="s">
        <v>8</v>
      </c>
      <c r="C14" s="8"/>
      <c r="D14" s="31"/>
      <c r="E14" s="8"/>
      <c r="F14" s="31"/>
      <c r="G14" s="9"/>
    </row>
    <row r="15" spans="1:7" ht="13.8" thickBot="1" x14ac:dyDescent="0.3">
      <c r="A15" s="18"/>
      <c r="B15" s="19"/>
      <c r="C15" s="19"/>
      <c r="D15" s="19"/>
      <c r="E15" s="19"/>
      <c r="F15" s="19"/>
      <c r="G15" s="20"/>
    </row>
  </sheetData>
  <mergeCells count="2">
    <mergeCell ref="B2:D2"/>
    <mergeCell ref="B4:F6"/>
  </mergeCells>
  <phoneticPr fontId="0" type="noConversion"/>
  <printOptions horizontalCentered="1"/>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1"/>
  <sheetViews>
    <sheetView workbookViewId="0"/>
  </sheetViews>
  <sheetFormatPr defaultColWidth="9.109375" defaultRowHeight="13.2" x14ac:dyDescent="0.25"/>
  <cols>
    <col min="1" max="1" width="2.6640625" style="1" customWidth="1"/>
    <col min="2" max="2" width="46.6640625" style="1" customWidth="1"/>
    <col min="3" max="3" width="2.6640625" style="1" customWidth="1"/>
    <col min="4" max="4" width="12.6640625" style="1" customWidth="1"/>
    <col min="5" max="5" width="2.6640625" style="1" customWidth="1"/>
    <col min="6" max="16384" width="9.109375" style="1"/>
  </cols>
  <sheetData>
    <row r="1" spans="1:5" x14ac:dyDescent="0.25">
      <c r="A1" s="21"/>
      <c r="B1" s="22"/>
      <c r="C1" s="22"/>
      <c r="D1" s="22"/>
      <c r="E1" s="23"/>
    </row>
    <row r="2" spans="1:5" ht="15.6" x14ac:dyDescent="0.25">
      <c r="A2" s="2"/>
      <c r="B2" s="85" t="s">
        <v>140</v>
      </c>
      <c r="C2" s="85"/>
      <c r="D2" s="85"/>
      <c r="E2" s="4"/>
    </row>
    <row r="3" spans="1:5" x14ac:dyDescent="0.25">
      <c r="A3" s="6"/>
      <c r="B3" s="7"/>
      <c r="C3" s="8"/>
      <c r="D3" s="8"/>
      <c r="E3" s="9"/>
    </row>
    <row r="4" spans="1:5" x14ac:dyDescent="0.25">
      <c r="A4" s="6"/>
      <c r="B4" s="86" t="s">
        <v>67</v>
      </c>
      <c r="C4" s="87"/>
      <c r="D4" s="87"/>
      <c r="E4" s="9"/>
    </row>
    <row r="5" spans="1:5" x14ac:dyDescent="0.25">
      <c r="A5" s="6"/>
      <c r="B5" s="87"/>
      <c r="C5" s="87"/>
      <c r="D5" s="87"/>
      <c r="E5" s="9"/>
    </row>
    <row r="6" spans="1:5" x14ac:dyDescent="0.25">
      <c r="A6" s="6"/>
      <c r="B6" s="87"/>
      <c r="C6" s="87"/>
      <c r="D6" s="87"/>
      <c r="E6" s="9"/>
    </row>
    <row r="7" spans="1:5" x14ac:dyDescent="0.25">
      <c r="A7" s="6"/>
      <c r="B7" s="87"/>
      <c r="C7" s="87"/>
      <c r="D7" s="87"/>
      <c r="E7" s="9"/>
    </row>
    <row r="8" spans="1:5" x14ac:dyDescent="0.25">
      <c r="A8" s="6"/>
      <c r="B8" s="87"/>
      <c r="C8" s="87"/>
      <c r="D8" s="87"/>
      <c r="E8" s="9"/>
    </row>
    <row r="9" spans="1:5" x14ac:dyDescent="0.25">
      <c r="A9" s="6"/>
      <c r="B9" s="8"/>
      <c r="C9" s="8"/>
      <c r="D9" s="10"/>
      <c r="E9" s="9"/>
    </row>
    <row r="10" spans="1:5" x14ac:dyDescent="0.25">
      <c r="A10" s="6"/>
      <c r="B10" s="11" t="s">
        <v>0</v>
      </c>
      <c r="C10" s="8"/>
      <c r="D10" s="12" t="s">
        <v>1</v>
      </c>
      <c r="E10" s="9"/>
    </row>
    <row r="11" spans="1:5" x14ac:dyDescent="0.25">
      <c r="A11" s="6"/>
      <c r="B11" s="8" t="s">
        <v>36</v>
      </c>
      <c r="C11" s="8"/>
      <c r="D11" s="35">
        <v>197</v>
      </c>
      <c r="E11" s="9"/>
    </row>
    <row r="12" spans="1:5" x14ac:dyDescent="0.25">
      <c r="A12" s="6"/>
      <c r="B12" s="8" t="s">
        <v>77</v>
      </c>
      <c r="C12" s="8"/>
      <c r="D12" s="35">
        <v>190</v>
      </c>
      <c r="E12" s="9"/>
    </row>
    <row r="13" spans="1:5" x14ac:dyDescent="0.25">
      <c r="A13" s="6"/>
      <c r="B13" s="8" t="s">
        <v>37</v>
      </c>
      <c r="C13" s="8"/>
      <c r="D13" s="33">
        <v>1650000</v>
      </c>
      <c r="E13" s="9"/>
    </row>
    <row r="14" spans="1:5" x14ac:dyDescent="0.25">
      <c r="A14" s="6"/>
      <c r="B14" s="8"/>
      <c r="C14" s="8"/>
      <c r="D14" s="33"/>
      <c r="E14" s="9"/>
    </row>
    <row r="15" spans="1:5" x14ac:dyDescent="0.25">
      <c r="A15" s="6"/>
      <c r="B15" s="8"/>
      <c r="C15" s="8"/>
      <c r="D15" s="37"/>
      <c r="E15" s="9"/>
    </row>
    <row r="16" spans="1:5" x14ac:dyDescent="0.25">
      <c r="A16" s="6"/>
      <c r="B16" s="13" t="s">
        <v>38</v>
      </c>
      <c r="C16" s="8"/>
      <c r="D16" s="54">
        <f>D13/D11</f>
        <v>8375.6345177664971</v>
      </c>
      <c r="E16" s="9"/>
    </row>
    <row r="17" spans="1:5" x14ac:dyDescent="0.25">
      <c r="A17" s="6"/>
      <c r="B17" s="13"/>
      <c r="C17" s="8"/>
      <c r="D17" s="39"/>
      <c r="E17" s="9"/>
    </row>
    <row r="18" spans="1:5" x14ac:dyDescent="0.25">
      <c r="A18" s="6"/>
      <c r="B18" s="8" t="s">
        <v>96</v>
      </c>
      <c r="C18" s="8"/>
      <c r="D18" s="39"/>
      <c r="E18" s="9"/>
    </row>
    <row r="19" spans="1:5" x14ac:dyDescent="0.25">
      <c r="A19" s="6"/>
      <c r="B19" s="8"/>
      <c r="C19" s="8"/>
      <c r="D19" s="36"/>
      <c r="E19" s="9"/>
    </row>
    <row r="20" spans="1:5" x14ac:dyDescent="0.25">
      <c r="A20" s="6"/>
      <c r="B20" s="13" t="s">
        <v>39</v>
      </c>
      <c r="C20" s="8"/>
      <c r="D20" s="54">
        <f>D13/D12</f>
        <v>8684.21052631579</v>
      </c>
      <c r="E20" s="9"/>
    </row>
    <row r="21" spans="1:5" x14ac:dyDescent="0.25">
      <c r="A21" s="6"/>
      <c r="B21" s="13"/>
      <c r="C21" s="8"/>
      <c r="D21" s="45"/>
      <c r="E21" s="9"/>
    </row>
    <row r="22" spans="1:5" x14ac:dyDescent="0.25">
      <c r="A22" s="6"/>
      <c r="B22" s="8" t="s">
        <v>97</v>
      </c>
      <c r="C22" s="8"/>
      <c r="D22" s="45"/>
      <c r="E22" s="9"/>
    </row>
    <row r="23" spans="1:5" x14ac:dyDescent="0.25">
      <c r="A23" s="6"/>
      <c r="B23" s="8"/>
      <c r="C23" s="8"/>
      <c r="D23" s="34"/>
      <c r="E23" s="9"/>
    </row>
    <row r="24" spans="1:5" x14ac:dyDescent="0.25">
      <c r="A24" s="6"/>
      <c r="B24" s="13" t="s">
        <v>40</v>
      </c>
      <c r="C24" s="8"/>
      <c r="D24" s="59">
        <f>(D20-D16)/(D16)</f>
        <v>3.6842105263158009E-2</v>
      </c>
      <c r="E24" s="9"/>
    </row>
    <row r="25" spans="1:5" x14ac:dyDescent="0.25">
      <c r="A25" s="6"/>
      <c r="B25" s="13"/>
      <c r="C25" s="8"/>
      <c r="D25" s="8"/>
      <c r="E25" s="9"/>
    </row>
    <row r="26" spans="1:5" x14ac:dyDescent="0.25">
      <c r="A26" s="6"/>
      <c r="B26" s="8" t="s">
        <v>98</v>
      </c>
      <c r="C26" s="8"/>
      <c r="D26" s="8"/>
      <c r="E26" s="9"/>
    </row>
    <row r="27" spans="1:5" x14ac:dyDescent="0.25">
      <c r="A27" s="6"/>
      <c r="B27" s="13"/>
      <c r="C27" s="8"/>
      <c r="D27" s="34"/>
      <c r="E27" s="9"/>
    </row>
    <row r="28" spans="1:5" x14ac:dyDescent="0.25">
      <c r="A28" s="6"/>
      <c r="B28" s="86" t="s">
        <v>41</v>
      </c>
      <c r="C28" s="87"/>
      <c r="D28" s="87"/>
      <c r="E28" s="9"/>
    </row>
    <row r="29" spans="1:5" x14ac:dyDescent="0.25">
      <c r="A29" s="6"/>
      <c r="B29" s="87"/>
      <c r="C29" s="87"/>
      <c r="D29" s="87"/>
      <c r="E29" s="9"/>
    </row>
    <row r="30" spans="1:5" x14ac:dyDescent="0.25">
      <c r="A30" s="6"/>
      <c r="B30" s="87"/>
      <c r="C30" s="87"/>
      <c r="D30" s="87"/>
      <c r="E30" s="9"/>
    </row>
    <row r="31" spans="1:5" ht="13.8" thickBot="1" x14ac:dyDescent="0.3">
      <c r="A31" s="18"/>
      <c r="B31" s="19"/>
      <c r="C31" s="19"/>
      <c r="D31" s="19"/>
      <c r="E31" s="20"/>
    </row>
  </sheetData>
  <mergeCells count="3">
    <mergeCell ref="B2:D2"/>
    <mergeCell ref="B28:D30"/>
    <mergeCell ref="B4:D8"/>
  </mergeCells>
  <phoneticPr fontId="7" type="noConversion"/>
  <printOptions horizontalCentered="1"/>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1"/>
  <sheetViews>
    <sheetView workbookViewId="0"/>
  </sheetViews>
  <sheetFormatPr defaultColWidth="9.109375" defaultRowHeight="13.2" x14ac:dyDescent="0.25"/>
  <cols>
    <col min="1" max="1" width="2.6640625" style="1" customWidth="1"/>
    <col min="2" max="2" width="46.6640625" style="1" customWidth="1"/>
    <col min="3" max="3" width="2.6640625" style="1" customWidth="1"/>
    <col min="4" max="4" width="12.6640625" style="1" customWidth="1"/>
    <col min="5" max="5" width="2.6640625" style="1" customWidth="1"/>
    <col min="6" max="16384" width="9.109375" style="1"/>
  </cols>
  <sheetData>
    <row r="1" spans="1:5" x14ac:dyDescent="0.25">
      <c r="A1" s="21"/>
      <c r="B1" s="22"/>
      <c r="C1" s="22"/>
      <c r="D1" s="22"/>
      <c r="E1" s="23"/>
    </row>
    <row r="2" spans="1:5" ht="15.6" x14ac:dyDescent="0.25">
      <c r="A2" s="2"/>
      <c r="B2" s="85" t="s">
        <v>137</v>
      </c>
      <c r="C2" s="85"/>
      <c r="D2" s="85"/>
      <c r="E2" s="4"/>
    </row>
    <row r="3" spans="1:5" x14ac:dyDescent="0.25">
      <c r="A3" s="6"/>
      <c r="B3" s="7"/>
      <c r="C3" s="8"/>
      <c r="D3" s="8"/>
      <c r="E3" s="9"/>
    </row>
    <row r="4" spans="1:5" x14ac:dyDescent="0.25">
      <c r="A4" s="6"/>
      <c r="B4" s="88" t="s">
        <v>105</v>
      </c>
      <c r="C4" s="89"/>
      <c r="D4" s="89"/>
      <c r="E4" s="9"/>
    </row>
    <row r="5" spans="1:5" x14ac:dyDescent="0.25">
      <c r="A5" s="6"/>
      <c r="B5" s="89"/>
      <c r="C5" s="89"/>
      <c r="D5" s="89"/>
      <c r="E5" s="9"/>
    </row>
    <row r="6" spans="1:5" x14ac:dyDescent="0.25">
      <c r="A6" s="6"/>
      <c r="B6" s="89"/>
      <c r="C6" s="89"/>
      <c r="D6" s="89"/>
      <c r="E6" s="9"/>
    </row>
    <row r="7" spans="1:5" x14ac:dyDescent="0.25">
      <c r="A7" s="6"/>
      <c r="B7" s="89"/>
      <c r="C7" s="89"/>
      <c r="D7" s="89"/>
      <c r="E7" s="9"/>
    </row>
    <row r="8" spans="1:5" x14ac:dyDescent="0.25">
      <c r="A8" s="6"/>
      <c r="B8" s="8"/>
      <c r="C8" s="8"/>
      <c r="D8" s="10"/>
      <c r="E8" s="9"/>
    </row>
    <row r="9" spans="1:5" x14ac:dyDescent="0.25">
      <c r="A9" s="6"/>
      <c r="B9" s="11" t="s">
        <v>0</v>
      </c>
      <c r="C9" s="8"/>
      <c r="D9" s="12" t="s">
        <v>1</v>
      </c>
      <c r="E9" s="9"/>
    </row>
    <row r="10" spans="1:5" x14ac:dyDescent="0.25">
      <c r="A10" s="6"/>
      <c r="B10" s="8" t="s">
        <v>89</v>
      </c>
      <c r="C10" s="8"/>
      <c r="D10" s="24">
        <v>26.33</v>
      </c>
      <c r="E10" s="9"/>
    </row>
    <row r="11" spans="1:5" x14ac:dyDescent="0.25">
      <c r="A11" s="6"/>
      <c r="B11" s="8" t="s">
        <v>90</v>
      </c>
      <c r="C11" s="8"/>
      <c r="D11" s="35">
        <v>23.1</v>
      </c>
      <c r="E11" s="9"/>
    </row>
    <row r="12" spans="1:5" x14ac:dyDescent="0.25">
      <c r="A12" s="6"/>
      <c r="B12" s="8"/>
      <c r="C12" s="8"/>
      <c r="D12" s="35"/>
      <c r="E12" s="9"/>
    </row>
    <row r="13" spans="1:5" x14ac:dyDescent="0.25">
      <c r="A13" s="6"/>
      <c r="B13" s="13" t="s">
        <v>91</v>
      </c>
      <c r="C13" s="8"/>
      <c r="D13" s="52">
        <f>D10/D11</f>
        <v>1.1398268398268396</v>
      </c>
      <c r="E13" s="9"/>
    </row>
    <row r="14" spans="1:5" x14ac:dyDescent="0.25">
      <c r="A14" s="6"/>
      <c r="B14" s="8"/>
      <c r="C14" s="8"/>
      <c r="D14" s="34"/>
      <c r="E14" s="9"/>
    </row>
    <row r="15" spans="1:5" x14ac:dyDescent="0.25">
      <c r="A15" s="6"/>
      <c r="B15" s="86" t="s">
        <v>95</v>
      </c>
      <c r="C15" s="87"/>
      <c r="D15" s="87"/>
      <c r="E15" s="9"/>
    </row>
    <row r="16" spans="1:5" x14ac:dyDescent="0.25">
      <c r="A16" s="6"/>
      <c r="B16" s="87"/>
      <c r="C16" s="87"/>
      <c r="D16" s="87"/>
      <c r="E16" s="9"/>
    </row>
    <row r="17" spans="1:5" x14ac:dyDescent="0.25">
      <c r="A17" s="6"/>
      <c r="B17" s="89"/>
      <c r="C17" s="89"/>
      <c r="D17" s="89"/>
      <c r="E17" s="9"/>
    </row>
    <row r="18" spans="1:5" x14ac:dyDescent="0.25">
      <c r="A18" s="6"/>
      <c r="B18" s="89"/>
      <c r="C18" s="89"/>
      <c r="D18" s="89"/>
      <c r="E18" s="9"/>
    </row>
    <row r="19" spans="1:5" x14ac:dyDescent="0.25">
      <c r="A19" s="6"/>
      <c r="B19" s="89"/>
      <c r="C19" s="89"/>
      <c r="D19" s="89"/>
      <c r="E19" s="9"/>
    </row>
    <row r="20" spans="1:5" x14ac:dyDescent="0.25">
      <c r="A20" s="6"/>
      <c r="B20" s="89"/>
      <c r="C20" s="89"/>
      <c r="D20" s="89"/>
      <c r="E20" s="9"/>
    </row>
    <row r="21" spans="1:5" ht="13.8" thickBot="1" x14ac:dyDescent="0.3">
      <c r="A21" s="18"/>
      <c r="B21" s="19"/>
      <c r="C21" s="19"/>
      <c r="D21" s="19"/>
      <c r="E21" s="20"/>
    </row>
  </sheetData>
  <mergeCells count="3">
    <mergeCell ref="B2:D2"/>
    <mergeCell ref="B4:D7"/>
    <mergeCell ref="B15:D20"/>
  </mergeCells>
  <phoneticPr fontId="7" type="noConversion"/>
  <printOptions horizontalCentered="1"/>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4"/>
  <sheetViews>
    <sheetView workbookViewId="0"/>
  </sheetViews>
  <sheetFormatPr defaultColWidth="9.109375" defaultRowHeight="13.2" x14ac:dyDescent="0.25"/>
  <cols>
    <col min="1" max="1" width="2.6640625" style="1" customWidth="1"/>
    <col min="2" max="2" width="40.6640625" style="1" customWidth="1"/>
    <col min="3" max="3" width="2.6640625" style="1" customWidth="1"/>
    <col min="4" max="4" width="12.6640625" style="1" customWidth="1"/>
    <col min="5" max="5" width="2.6640625" style="1" customWidth="1"/>
    <col min="6" max="16384" width="9.109375" style="1"/>
  </cols>
  <sheetData>
    <row r="1" spans="1:5" x14ac:dyDescent="0.25">
      <c r="A1" s="21"/>
      <c r="B1" s="22"/>
      <c r="C1" s="22"/>
      <c r="D1" s="22"/>
      <c r="E1" s="23"/>
    </row>
    <row r="2" spans="1:5" ht="15.6" x14ac:dyDescent="0.25">
      <c r="A2" s="2"/>
      <c r="B2" s="85" t="s">
        <v>136</v>
      </c>
      <c r="C2" s="85"/>
      <c r="D2" s="85"/>
      <c r="E2" s="4"/>
    </row>
    <row r="3" spans="1:5" x14ac:dyDescent="0.25">
      <c r="A3" s="6"/>
      <c r="B3" s="7"/>
      <c r="C3" s="8"/>
      <c r="D3" s="8"/>
      <c r="E3" s="9"/>
    </row>
    <row r="4" spans="1:5" x14ac:dyDescent="0.25">
      <c r="A4" s="6"/>
      <c r="B4" s="86" t="s">
        <v>88</v>
      </c>
      <c r="C4" s="90"/>
      <c r="D4" s="90"/>
      <c r="E4" s="9"/>
    </row>
    <row r="5" spans="1:5" x14ac:dyDescent="0.25">
      <c r="A5" s="6"/>
      <c r="B5" s="90"/>
      <c r="C5" s="90"/>
      <c r="D5" s="90"/>
      <c r="E5" s="9"/>
    </row>
    <row r="6" spans="1:5" x14ac:dyDescent="0.25">
      <c r="A6" s="6"/>
      <c r="B6" s="90"/>
      <c r="C6" s="90"/>
      <c r="D6" s="90"/>
      <c r="E6" s="9"/>
    </row>
    <row r="7" spans="1:5" x14ac:dyDescent="0.25">
      <c r="A7" s="6"/>
      <c r="B7" s="89"/>
      <c r="C7" s="89"/>
      <c r="D7" s="89"/>
      <c r="E7" s="9"/>
    </row>
    <row r="8" spans="1:5" x14ac:dyDescent="0.25">
      <c r="A8" s="6"/>
      <c r="B8" s="8"/>
      <c r="C8" s="8"/>
      <c r="D8" s="10"/>
      <c r="E8" s="9"/>
    </row>
    <row r="9" spans="1:5" x14ac:dyDescent="0.25">
      <c r="A9" s="6"/>
      <c r="B9" s="11" t="s">
        <v>4</v>
      </c>
      <c r="C9" s="8"/>
      <c r="D9" s="12" t="s">
        <v>1</v>
      </c>
      <c r="E9" s="9"/>
    </row>
    <row r="10" spans="1:5" x14ac:dyDescent="0.25">
      <c r="A10" s="6"/>
      <c r="B10" s="13"/>
      <c r="C10" s="8"/>
      <c r="D10" s="14"/>
      <c r="E10" s="9"/>
    </row>
    <row r="11" spans="1:5" x14ac:dyDescent="0.25">
      <c r="A11" s="6"/>
      <c r="B11" s="8" t="s">
        <v>5</v>
      </c>
      <c r="C11" s="8"/>
      <c r="D11" s="24">
        <v>3.2</v>
      </c>
      <c r="E11" s="9"/>
    </row>
    <row r="12" spans="1:5" x14ac:dyDescent="0.25">
      <c r="A12" s="6"/>
      <c r="B12" s="8" t="s">
        <v>94</v>
      </c>
      <c r="C12" s="8"/>
      <c r="D12" s="24">
        <v>5.5</v>
      </c>
      <c r="E12" s="9"/>
    </row>
    <row r="13" spans="1:5" x14ac:dyDescent="0.25">
      <c r="A13" s="6"/>
      <c r="B13" s="8"/>
      <c r="C13" s="8"/>
      <c r="D13" s="16"/>
      <c r="E13" s="9"/>
    </row>
    <row r="14" spans="1:5" x14ac:dyDescent="0.25">
      <c r="A14" s="6"/>
      <c r="B14" s="13" t="s">
        <v>6</v>
      </c>
      <c r="C14" s="8"/>
      <c r="D14" s="53">
        <f>(D11-D12)/(D12)</f>
        <v>-0.41818181818181815</v>
      </c>
      <c r="E14" s="9"/>
    </row>
    <row r="15" spans="1:5" x14ac:dyDescent="0.25">
      <c r="A15" s="6"/>
      <c r="B15" s="8" t="s">
        <v>7</v>
      </c>
      <c r="C15" s="8"/>
      <c r="D15" s="17"/>
      <c r="E15" s="9"/>
    </row>
    <row r="16" spans="1:5" x14ac:dyDescent="0.25">
      <c r="A16" s="6"/>
      <c r="B16" s="8"/>
      <c r="C16" s="8"/>
      <c r="D16" s="17"/>
      <c r="E16" s="9"/>
    </row>
    <row r="17" spans="1:5" x14ac:dyDescent="0.25">
      <c r="A17" s="6"/>
      <c r="B17" s="86" t="s">
        <v>93</v>
      </c>
      <c r="C17" s="87"/>
      <c r="D17" s="87"/>
      <c r="E17" s="9"/>
    </row>
    <row r="18" spans="1:5" x14ac:dyDescent="0.25">
      <c r="A18" s="6"/>
      <c r="B18" s="87"/>
      <c r="C18" s="87"/>
      <c r="D18" s="87"/>
      <c r="E18" s="9"/>
    </row>
    <row r="19" spans="1:5" x14ac:dyDescent="0.25">
      <c r="A19" s="6"/>
      <c r="B19" s="87"/>
      <c r="C19" s="87"/>
      <c r="D19" s="87"/>
      <c r="E19" s="9"/>
    </row>
    <row r="20" spans="1:5" x14ac:dyDescent="0.25">
      <c r="A20" s="6"/>
      <c r="B20" s="87"/>
      <c r="C20" s="87"/>
      <c r="D20" s="87"/>
      <c r="E20" s="9"/>
    </row>
    <row r="21" spans="1:5" x14ac:dyDescent="0.25">
      <c r="A21" s="6"/>
      <c r="B21" s="87"/>
      <c r="C21" s="87"/>
      <c r="D21" s="87"/>
      <c r="E21" s="9"/>
    </row>
    <row r="22" spans="1:5" x14ac:dyDescent="0.25">
      <c r="A22" s="6"/>
      <c r="B22" s="87"/>
      <c r="C22" s="87"/>
      <c r="D22" s="87"/>
      <c r="E22" s="9"/>
    </row>
    <row r="23" spans="1:5" x14ac:dyDescent="0.25">
      <c r="A23" s="6"/>
      <c r="B23" s="87"/>
      <c r="C23" s="87"/>
      <c r="D23" s="87"/>
      <c r="E23" s="9"/>
    </row>
    <row r="24" spans="1:5" ht="13.8" thickBot="1" x14ac:dyDescent="0.3">
      <c r="A24" s="18"/>
      <c r="B24" s="19"/>
      <c r="C24" s="19"/>
      <c r="D24" s="19"/>
      <c r="E24" s="20"/>
    </row>
  </sheetData>
  <mergeCells count="3">
    <mergeCell ref="B2:D2"/>
    <mergeCell ref="B17:D23"/>
    <mergeCell ref="B4:D7"/>
  </mergeCells>
  <phoneticPr fontId="0" type="noConversion"/>
  <printOptions horizontalCentered="1"/>
  <pageMargins left="0.75" right="0.75" top="1" bottom="1"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2"/>
  <sheetViews>
    <sheetView workbookViewId="0"/>
  </sheetViews>
  <sheetFormatPr defaultColWidth="9.109375" defaultRowHeight="13.2" x14ac:dyDescent="0.25"/>
  <cols>
    <col min="1" max="1" width="2.6640625" style="1" customWidth="1"/>
    <col min="2" max="2" width="46.6640625" style="1" customWidth="1"/>
    <col min="3" max="3" width="2.6640625" style="1" customWidth="1"/>
    <col min="4" max="4" width="12.6640625" style="1" customWidth="1"/>
    <col min="5" max="5" width="2.6640625" style="1" customWidth="1"/>
    <col min="6" max="16384" width="9.109375" style="1"/>
  </cols>
  <sheetData>
    <row r="1" spans="1:5" x14ac:dyDescent="0.25">
      <c r="A1" s="21"/>
      <c r="B1" s="22"/>
      <c r="C1" s="22"/>
      <c r="D1" s="22"/>
      <c r="E1" s="23"/>
    </row>
    <row r="2" spans="1:5" ht="15.6" x14ac:dyDescent="0.25">
      <c r="A2" s="2"/>
      <c r="B2" s="85" t="s">
        <v>138</v>
      </c>
      <c r="C2" s="85"/>
      <c r="D2" s="85"/>
      <c r="E2" s="4"/>
    </row>
    <row r="3" spans="1:5" x14ac:dyDescent="0.25">
      <c r="A3" s="6"/>
      <c r="B3" s="7"/>
      <c r="C3" s="8"/>
      <c r="D3" s="8"/>
      <c r="E3" s="9"/>
    </row>
    <row r="4" spans="1:5" x14ac:dyDescent="0.25">
      <c r="A4" s="6"/>
      <c r="B4" s="86" t="s">
        <v>66</v>
      </c>
      <c r="C4" s="86"/>
      <c r="D4" s="86"/>
      <c r="E4" s="9"/>
    </row>
    <row r="5" spans="1:5" x14ac:dyDescent="0.25">
      <c r="A5" s="6"/>
      <c r="B5" s="86"/>
      <c r="C5" s="86"/>
      <c r="D5" s="86"/>
      <c r="E5" s="9"/>
    </row>
    <row r="6" spans="1:5" x14ac:dyDescent="0.25">
      <c r="A6" s="6"/>
      <c r="B6" s="86"/>
      <c r="C6" s="86"/>
      <c r="D6" s="86"/>
      <c r="E6" s="9"/>
    </row>
    <row r="7" spans="1:5" x14ac:dyDescent="0.25">
      <c r="A7" s="6"/>
      <c r="B7" s="87"/>
      <c r="C7" s="87"/>
      <c r="D7" s="87"/>
      <c r="E7" s="9"/>
    </row>
    <row r="8" spans="1:5" x14ac:dyDescent="0.25">
      <c r="A8" s="6"/>
      <c r="B8" s="8"/>
      <c r="C8" s="8"/>
      <c r="D8" s="10"/>
      <c r="E8" s="9"/>
    </row>
    <row r="9" spans="1:5" x14ac:dyDescent="0.25">
      <c r="A9" s="6"/>
      <c r="B9" s="11" t="s">
        <v>0</v>
      </c>
      <c r="C9" s="8"/>
      <c r="D9" s="12" t="s">
        <v>1</v>
      </c>
      <c r="E9" s="9"/>
    </row>
    <row r="10" spans="1:5" x14ac:dyDescent="0.25">
      <c r="A10" s="6"/>
      <c r="B10" s="8" t="s">
        <v>34</v>
      </c>
      <c r="C10" s="8"/>
      <c r="D10" s="35">
        <v>8.2799999999999994</v>
      </c>
      <c r="E10" s="9"/>
    </row>
    <row r="11" spans="1:5" x14ac:dyDescent="0.25">
      <c r="A11" s="6"/>
      <c r="B11" s="8" t="s">
        <v>35</v>
      </c>
      <c r="C11" s="8"/>
      <c r="D11" s="35">
        <v>8.11</v>
      </c>
      <c r="E11" s="9"/>
    </row>
    <row r="12" spans="1:5" x14ac:dyDescent="0.25">
      <c r="A12" s="6"/>
      <c r="B12" s="8" t="s">
        <v>29</v>
      </c>
      <c r="C12" s="8"/>
      <c r="D12" s="35">
        <v>7.8</v>
      </c>
      <c r="E12" s="9"/>
    </row>
    <row r="13" spans="1:5" x14ac:dyDescent="0.25">
      <c r="A13" s="6"/>
      <c r="B13" s="8"/>
      <c r="C13" s="8"/>
      <c r="D13" s="29"/>
      <c r="E13" s="9"/>
    </row>
    <row r="14" spans="1:5" x14ac:dyDescent="0.25">
      <c r="A14" s="6"/>
      <c r="B14" s="13" t="s">
        <v>30</v>
      </c>
      <c r="C14" s="8"/>
      <c r="D14" s="52">
        <f>D12*(1/D10)</f>
        <v>0.94202898550724645</v>
      </c>
      <c r="E14" s="9"/>
    </row>
    <row r="15" spans="1:5" x14ac:dyDescent="0.25">
      <c r="A15" s="6"/>
      <c r="B15" s="8" t="s">
        <v>32</v>
      </c>
      <c r="C15" s="8"/>
      <c r="D15" s="36"/>
      <c r="E15" s="9"/>
    </row>
    <row r="16" spans="1:5" x14ac:dyDescent="0.25">
      <c r="A16" s="6"/>
      <c r="B16" s="13"/>
      <c r="C16" s="8"/>
      <c r="D16" s="34"/>
      <c r="E16" s="9"/>
    </row>
    <row r="17" spans="1:5" x14ac:dyDescent="0.25">
      <c r="A17" s="6"/>
      <c r="B17" s="13" t="s">
        <v>31</v>
      </c>
      <c r="C17" s="8"/>
      <c r="D17" s="52">
        <f>D12*(1/D11)</f>
        <v>0.96177558569667088</v>
      </c>
      <c r="E17" s="9"/>
    </row>
    <row r="18" spans="1:5" x14ac:dyDescent="0.25">
      <c r="A18" s="6"/>
      <c r="B18" s="8" t="s">
        <v>32</v>
      </c>
      <c r="C18" s="8"/>
      <c r="D18" s="34"/>
      <c r="E18" s="9"/>
    </row>
    <row r="19" spans="1:5" x14ac:dyDescent="0.25">
      <c r="A19" s="6"/>
      <c r="B19" s="8"/>
      <c r="C19" s="8"/>
      <c r="D19" s="34"/>
      <c r="E19" s="9"/>
    </row>
    <row r="20" spans="1:5" x14ac:dyDescent="0.25">
      <c r="A20" s="6"/>
      <c r="B20" s="86" t="s">
        <v>33</v>
      </c>
      <c r="C20" s="87"/>
      <c r="D20" s="87"/>
      <c r="E20" s="9"/>
    </row>
    <row r="21" spans="1:5" x14ac:dyDescent="0.25">
      <c r="A21" s="6"/>
      <c r="B21" s="87"/>
      <c r="C21" s="87"/>
      <c r="D21" s="87"/>
      <c r="E21" s="9"/>
    </row>
    <row r="22" spans="1:5" ht="13.8" thickBot="1" x14ac:dyDescent="0.3">
      <c r="A22" s="18"/>
      <c r="B22" s="19"/>
      <c r="C22" s="19"/>
      <c r="D22" s="19"/>
      <c r="E22" s="20"/>
    </row>
  </sheetData>
  <mergeCells count="3">
    <mergeCell ref="B2:D2"/>
    <mergeCell ref="B20:D21"/>
    <mergeCell ref="B4:D7"/>
  </mergeCells>
  <phoneticPr fontId="7" type="noConversion"/>
  <printOptions horizontalCentered="1"/>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1"/>
  <sheetViews>
    <sheetView workbookViewId="0"/>
  </sheetViews>
  <sheetFormatPr defaultColWidth="9.109375" defaultRowHeight="13.2" x14ac:dyDescent="0.25"/>
  <cols>
    <col min="1" max="1" width="2.6640625" style="1" customWidth="1"/>
    <col min="2" max="2" width="40.6640625" style="1" customWidth="1"/>
    <col min="3" max="3" width="2.6640625" style="1" customWidth="1"/>
    <col min="4" max="4" width="12.6640625" style="1" customWidth="1"/>
    <col min="5" max="5" width="2.6640625" style="1" customWidth="1"/>
    <col min="6" max="16384" width="9.109375" style="1"/>
  </cols>
  <sheetData>
    <row r="1" spans="1:5" x14ac:dyDescent="0.25">
      <c r="A1" s="21"/>
      <c r="B1" s="22"/>
      <c r="C1" s="22"/>
      <c r="D1" s="22"/>
      <c r="E1" s="23"/>
    </row>
    <row r="2" spans="1:5" ht="15.6" x14ac:dyDescent="0.25">
      <c r="A2" s="2"/>
      <c r="B2" s="85" t="s">
        <v>142</v>
      </c>
      <c r="C2" s="85"/>
      <c r="D2" s="85"/>
      <c r="E2" s="4"/>
    </row>
    <row r="3" spans="1:5" x14ac:dyDescent="0.25">
      <c r="A3" s="6"/>
      <c r="B3" s="7"/>
      <c r="C3" s="8"/>
      <c r="D3" s="8"/>
      <c r="E3" s="9"/>
    </row>
    <row r="4" spans="1:5" x14ac:dyDescent="0.25">
      <c r="A4" s="6"/>
      <c r="B4" s="86" t="s">
        <v>100</v>
      </c>
      <c r="C4" s="87"/>
      <c r="D4" s="87"/>
      <c r="E4" s="9"/>
    </row>
    <row r="5" spans="1:5" x14ac:dyDescent="0.25">
      <c r="A5" s="6"/>
      <c r="B5" s="87"/>
      <c r="C5" s="87"/>
      <c r="D5" s="87"/>
      <c r="E5" s="9"/>
    </row>
    <row r="6" spans="1:5" x14ac:dyDescent="0.25">
      <c r="A6" s="6"/>
      <c r="B6" s="87"/>
      <c r="C6" s="87"/>
      <c r="D6" s="87"/>
      <c r="E6" s="9"/>
    </row>
    <row r="7" spans="1:5" x14ac:dyDescent="0.25">
      <c r="A7" s="6"/>
      <c r="B7" s="87"/>
      <c r="C7" s="87"/>
      <c r="D7" s="87"/>
      <c r="E7" s="9"/>
    </row>
    <row r="8" spans="1:5" x14ac:dyDescent="0.25">
      <c r="A8" s="6"/>
      <c r="B8" s="87"/>
      <c r="C8" s="87"/>
      <c r="D8" s="87"/>
      <c r="E8" s="9"/>
    </row>
    <row r="9" spans="1:5" x14ac:dyDescent="0.25">
      <c r="A9" s="6"/>
      <c r="B9" s="8"/>
      <c r="C9" s="8"/>
      <c r="D9" s="10"/>
      <c r="E9" s="9"/>
    </row>
    <row r="10" spans="1:5" x14ac:dyDescent="0.25">
      <c r="A10" s="6"/>
      <c r="B10" s="11" t="s">
        <v>4</v>
      </c>
      <c r="C10" s="8"/>
      <c r="D10" s="12" t="s">
        <v>1</v>
      </c>
      <c r="E10" s="9"/>
    </row>
    <row r="11" spans="1:5" x14ac:dyDescent="0.25">
      <c r="A11" s="6"/>
      <c r="B11" s="8" t="s">
        <v>54</v>
      </c>
      <c r="C11" s="8"/>
      <c r="D11" s="24">
        <v>8.11</v>
      </c>
      <c r="E11" s="9"/>
    </row>
    <row r="12" spans="1:5" x14ac:dyDescent="0.25">
      <c r="A12" s="6"/>
      <c r="B12" s="8" t="s">
        <v>82</v>
      </c>
      <c r="C12" s="8"/>
      <c r="D12" s="43">
        <v>0.2</v>
      </c>
      <c r="E12" s="9"/>
    </row>
    <row r="13" spans="1:5" x14ac:dyDescent="0.25">
      <c r="A13" s="6"/>
      <c r="B13" s="8" t="s">
        <v>55</v>
      </c>
      <c r="C13" s="8"/>
      <c r="D13" s="62">
        <f>D11/(1+D12)</f>
        <v>6.7583333333333329</v>
      </c>
      <c r="E13" s="9"/>
    </row>
    <row r="14" spans="1:5" x14ac:dyDescent="0.25">
      <c r="A14" s="6"/>
      <c r="B14" s="8"/>
      <c r="C14" s="8"/>
      <c r="D14" s="24"/>
      <c r="E14" s="9"/>
    </row>
    <row r="15" spans="1:5" x14ac:dyDescent="0.25">
      <c r="A15" s="6"/>
      <c r="B15" s="8" t="s">
        <v>54</v>
      </c>
      <c r="C15" s="8"/>
      <c r="D15" s="24">
        <v>8.11</v>
      </c>
      <c r="E15" s="9"/>
    </row>
    <row r="16" spans="1:5" x14ac:dyDescent="0.25">
      <c r="A16" s="6"/>
      <c r="B16" s="8" t="s">
        <v>82</v>
      </c>
      <c r="C16" s="8"/>
      <c r="D16" s="43">
        <v>0.3</v>
      </c>
      <c r="E16" s="9"/>
    </row>
    <row r="17" spans="1:5" x14ac:dyDescent="0.25">
      <c r="A17" s="6"/>
      <c r="B17" s="8" t="s">
        <v>55</v>
      </c>
      <c r="C17" s="8"/>
      <c r="D17" s="62">
        <f>D15/(1+D16)</f>
        <v>6.2384615384615376</v>
      </c>
      <c r="E17" s="9"/>
    </row>
    <row r="18" spans="1:5" x14ac:dyDescent="0.25">
      <c r="A18" s="6"/>
      <c r="B18" s="8"/>
      <c r="C18" s="8"/>
      <c r="D18" s="24"/>
      <c r="E18" s="9"/>
    </row>
    <row r="19" spans="1:5" x14ac:dyDescent="0.25">
      <c r="A19" s="6"/>
      <c r="B19" s="86" t="s">
        <v>72</v>
      </c>
      <c r="C19" s="87"/>
      <c r="D19" s="87"/>
      <c r="E19" s="9"/>
    </row>
    <row r="20" spans="1:5" x14ac:dyDescent="0.25">
      <c r="A20" s="6"/>
      <c r="B20" s="87"/>
      <c r="C20" s="87"/>
      <c r="D20" s="87"/>
      <c r="E20" s="9"/>
    </row>
    <row r="21" spans="1:5" ht="13.8" thickBot="1" x14ac:dyDescent="0.3">
      <c r="A21" s="18"/>
      <c r="B21" s="19"/>
      <c r="C21" s="19"/>
      <c r="D21" s="19"/>
      <c r="E21" s="20"/>
    </row>
  </sheetData>
  <mergeCells count="3">
    <mergeCell ref="B2:D2"/>
    <mergeCell ref="B19:D20"/>
    <mergeCell ref="B4:D8"/>
  </mergeCells>
  <phoneticPr fontId="0" type="noConversion"/>
  <printOptions horizontalCentered="1"/>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Pblm2.1</vt:lpstr>
      <vt:lpstr>Pblm2.2</vt:lpstr>
      <vt:lpstr>Pblm2.3</vt:lpstr>
      <vt:lpstr>Pblm2.4</vt:lpstr>
      <vt:lpstr>Pblm2.5</vt:lpstr>
      <vt:lpstr>Pblm2.6</vt:lpstr>
      <vt:lpstr>Pblm2.7</vt:lpstr>
      <vt:lpstr>Pblm2.8</vt:lpstr>
      <vt:lpstr>Pblm2.9</vt:lpstr>
      <vt:lpstr>Pblm2.10</vt:lpstr>
      <vt:lpstr>Pblm2.11</vt:lpstr>
      <vt:lpstr>Pblm2.12</vt:lpstr>
      <vt:lpstr>Pblm2.13</vt:lpstr>
    </vt:vector>
  </TitlesOfParts>
  <Company>Thunderbird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moffettm</dc:creator>
  <cp:lastModifiedBy>Michael Moffett</cp:lastModifiedBy>
  <cp:lastPrinted>2009-05-04T18:56:25Z</cp:lastPrinted>
  <dcterms:created xsi:type="dcterms:W3CDTF">2002-02-25T23:21:13Z</dcterms:created>
  <dcterms:modified xsi:type="dcterms:W3CDTF">2014-07-08T15:26:19Z</dcterms:modified>
</cp:coreProperties>
</file>